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Y:\Pacov rekapitul\"/>
    </mc:Choice>
  </mc:AlternateContent>
  <bookViews>
    <workbookView xWindow="0" yWindow="0" windowWidth="0" windowHeight="0"/>
  </bookViews>
  <sheets>
    <sheet name="Rekapitulace" sheetId="7" r:id="rId1"/>
    <sheet name="SO 000" sheetId="2" r:id="rId2"/>
    <sheet name="SO 101" sheetId="3" r:id="rId3"/>
    <sheet name="SO 102" sheetId="4" r:id="rId4"/>
    <sheet name="SO 103" sheetId="5" r:id="rId5"/>
    <sheet name="SO 104" sheetId="6" r:id="rId6"/>
  </sheets>
  <calcPr/>
</workbook>
</file>

<file path=xl/calcChain.xml><?xml version="1.0" encoding="utf-8"?>
<calcChain xmlns="http://schemas.openxmlformats.org/spreadsheetml/2006/main">
  <c i="7" l="1" r="E14"/>
  <c r="D14"/>
  <c r="C14"/>
  <c r="E13"/>
  <c r="D13"/>
  <c r="C13"/>
  <c r="E12"/>
  <c r="D12"/>
  <c r="C12"/>
  <c r="E11"/>
  <c r="D11"/>
  <c r="C11"/>
  <c r="E10"/>
  <c r="D10"/>
  <c r="C10"/>
  <c r="C7"/>
  <c r="C6"/>
  <c i="6" r="I3"/>
  <c r="I53"/>
  <c r="O61"/>
  <c r="I61"/>
  <c r="O58"/>
  <c r="I58"/>
  <c r="O54"/>
  <c r="I54"/>
  <c r="I48"/>
  <c r="O49"/>
  <c r="I49"/>
  <c r="I38"/>
  <c r="O45"/>
  <c r="I45"/>
  <c r="O42"/>
  <c r="I42"/>
  <c r="O39"/>
  <c r="I39"/>
  <c r="I13"/>
  <c r="O34"/>
  <c r="I34"/>
  <c r="O30"/>
  <c r="I30"/>
  <c r="O26"/>
  <c r="I26"/>
  <c r="O22"/>
  <c r="I22"/>
  <c r="O18"/>
  <c r="I18"/>
  <c r="O14"/>
  <c r="I14"/>
  <c r="I8"/>
  <c r="O9"/>
  <c r="I9"/>
  <c i="5" r="I3"/>
  <c r="I52"/>
  <c r="O63"/>
  <c r="I63"/>
  <c r="O60"/>
  <c r="I60"/>
  <c r="O57"/>
  <c r="I57"/>
  <c r="O53"/>
  <c r="I53"/>
  <c r="I47"/>
  <c r="O48"/>
  <c r="I48"/>
  <c r="I34"/>
  <c r="O44"/>
  <c r="I44"/>
  <c r="O41"/>
  <c r="I41"/>
  <c r="O38"/>
  <c r="I38"/>
  <c r="O35"/>
  <c r="I35"/>
  <c r="I13"/>
  <c r="O30"/>
  <c r="I30"/>
  <c r="O26"/>
  <c r="I26"/>
  <c r="O22"/>
  <c r="I22"/>
  <c r="O18"/>
  <c r="I18"/>
  <c r="O14"/>
  <c r="I14"/>
  <c r="I8"/>
  <c r="O9"/>
  <c r="I9"/>
  <c i="4" r="I3"/>
  <c r="I56"/>
  <c r="O64"/>
  <c r="I64"/>
  <c r="O61"/>
  <c r="I61"/>
  <c r="O57"/>
  <c r="I57"/>
  <c r="I51"/>
  <c r="O52"/>
  <c r="I52"/>
  <c r="I38"/>
  <c r="O48"/>
  <c r="I48"/>
  <c r="O45"/>
  <c r="I45"/>
  <c r="O42"/>
  <c r="I42"/>
  <c r="O39"/>
  <c r="I39"/>
  <c r="I13"/>
  <c r="O34"/>
  <c r="I34"/>
  <c r="O30"/>
  <c r="I30"/>
  <c r="O26"/>
  <c r="I26"/>
  <c r="O22"/>
  <c r="I22"/>
  <c r="O18"/>
  <c r="I18"/>
  <c r="O14"/>
  <c r="I14"/>
  <c r="I8"/>
  <c r="O9"/>
  <c r="I9"/>
  <c i="3" r="I3"/>
  <c r="I52"/>
  <c r="O57"/>
  <c r="I57"/>
  <c r="O53"/>
  <c r="I53"/>
  <c r="I47"/>
  <c r="O48"/>
  <c r="I48"/>
  <c r="I34"/>
  <c r="O44"/>
  <c r="I44"/>
  <c r="O41"/>
  <c r="I41"/>
  <c r="O38"/>
  <c r="I38"/>
  <c r="O35"/>
  <c r="I35"/>
  <c r="I13"/>
  <c r="O30"/>
  <c r="I30"/>
  <c r="O26"/>
  <c r="I26"/>
  <c r="O22"/>
  <c r="I22"/>
  <c r="O18"/>
  <c r="I18"/>
  <c r="O14"/>
  <c r="I14"/>
  <c r="I8"/>
  <c r="O9"/>
  <c r="I9"/>
  <c i="2" r="I3"/>
  <c r="I8"/>
  <c r="O33"/>
  <c r="I33"/>
  <c r="O30"/>
  <c r="I30"/>
  <c r="O27"/>
  <c r="I27"/>
  <c r="O24"/>
  <c r="I24"/>
  <c r="O21"/>
  <c r="I21"/>
  <c r="O18"/>
  <c r="I18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<sst xmlns="http://schemas.openxmlformats.org/spreadsheetml/2006/main">
  <si>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</si>
  <si>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>Firma:</t>
  </si>
  <si>
    <t>Rekapitulace ceny</t>
  </si>
  <si>
    <t>Stavba: 2025 PE D1A - II/128 - Pacov, průtah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</si>
  <si>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</si>
  <si>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</si>
  <si>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</si>
  <si>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</si>
  <si>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</si>
  <si>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</si>
  <si>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</si>
  <si>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</si>
  <si>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Všeobecné a ostatní náklady</t>
  </si>
  <si>
    <t>SO 101</t>
  </si>
  <si>
    <t>II/128 úsek č.1 garáže Pacov - kříž II/129 15,596 - 16,138</t>
  </si>
  <si>
    <t>SO 102</t>
  </si>
  <si>
    <t>II/128 úsek č.2 kříž II/129 - přechod u hasičů</t>
  </si>
  <si>
    <t>SO 103</t>
  </si>
  <si>
    <t>II/128 úsek č.3 přechod u hasičů - před čerpací stanicí</t>
  </si>
  <si>
    <t>SO 104</t>
  </si>
  <si>
    <t>II/128 úsek č.4 ul. Hronova - III/1292 0,000-0,114</t>
  </si>
  <si>
    <t>Soupis prací objektu</t>
  </si>
  <si>
    <t>S</t>
  </si>
  <si>
    <t>Stavba:</t>
  </si>
  <si>
    <t>2025 PE D1A</t>
  </si>
  <si>
    <t>II/128 - Pacov, průtah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</si>
  <si>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</si>
  <si>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</si>
  <si>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</si>
  <si>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</si>
  <si>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</si>
  <si>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</si>
  <si>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</si>
  <si>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</si>
  <si>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</si>
  <si>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</si>
  <si>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</si>
  <si>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</si>
  <si>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</si>
  <si>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</si>
  <si>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</si>
  <si>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</si>
  <si>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</si>
  <si>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02610</t>
  </si>
  <si>
    <t/>
  </si>
  <si>
    <t>ZKOUŠENÍ KONSTRUKCÍ A PRACÍ ZKUŠEBNOU ZHOTOVITELE</t>
  </si>
  <si>
    <t>KPL</t>
  </si>
  <si>
    <t>PP</t>
  </si>
  <si>
    <t>TS</t>
  </si>
  <si>
    <t>Položka zahrnuje:
- veškeré náklady spojené s objednatelem požadovanými zkouškami
Položka nezahrnuje:
- x</t>
  </si>
  <si>
    <t>02710</t>
  </si>
  <si>
    <t>POMOC PRÁCE ZŘÍZ NEBO ZAJIŠŤ OBJÍŽĎKY A PŘÍSTUP CESTY</t>
  </si>
  <si>
    <t>Položka zahrnuje:
- veškeré náklady spojené se zřízením nebo zajištěním objížďky a přístupové cesty
Položka nezahrnuje:
- x</t>
  </si>
  <si>
    <t>02720</t>
  </si>
  <si>
    <t>POMOC PRÁCE ZŘÍZ NEBO ZAJIŠŤ REGULACI A OCHRANU DOPRAVY</t>
  </si>
  <si>
    <t>Položka zahrnuje:
- veškeré náklady spojené s objednatelem požadovanými zařízeními
Položka nezahrnuje:
- x</t>
  </si>
  <si>
    <t>02730</t>
  </si>
  <si>
    <t>POMOC PRÁCE ZŘÍZ NEBO ZAJIŠŤ OCHRANU INŽENÝRSKÝCH SÍTÍ</t>
  </si>
  <si>
    <t>- čerpání se souhlasem TDS</t>
  </si>
  <si>
    <t>Položka zahrnuje:
- veškeré náklady spojené s ochranou inženýrských sítí
Položka nezahrnuje:
- x</t>
  </si>
  <si>
    <t>02911</t>
  </si>
  <si>
    <t>OSTATNÍ POŽADAVKY - GEODETICKÉ ZAMĚŘENÍ</t>
  </si>
  <si>
    <t>- vytyčení inž. sítí
- pro realizaci stavby</t>
  </si>
  <si>
    <t>Položka zahrnuje:
- veškeré náklady spojené s objednatelem požadovanými pracemi
Položka nezahrnuje:
- x</t>
  </si>
  <si>
    <t>02944</t>
  </si>
  <si>
    <t>OSTAT POŽADAVKY - DOKUMENTACE SKUTEČ PROVEDENÍ V DIGIT FORMĚ</t>
  </si>
  <si>
    <t>02946</t>
  </si>
  <si>
    <t>OSTAT POŽADAVKY - FOTODOKUMENTACE</t>
  </si>
  <si>
    <t>- PASPORTIZACE okolních budov</t>
  </si>
  <si>
    <t>Položka zahrnuje:
- fotodokumentaci zadavatelem požadovaného děje a konstrukcí v požadovaných časových intervalech
- zadavatelem specifikované výstupy (fotografie v papírovém a digitálním formátu) v požadovaném počtu
Položka nezahrnuje:
- x</t>
  </si>
  <si>
    <t>02950</t>
  </si>
  <si>
    <t>OSTATNÍ POŽADAVKY - POSUDKY, KONTROLY, REVIZNÍ ZPRÁVY</t>
  </si>
  <si>
    <t>- zajištění BOZP na stavbě</t>
  </si>
  <si>
    <t>02990</t>
  </si>
  <si>
    <t>OSTATNÍ POŽADAVKY - INFORMAČNÍ TABULE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</si>
  <si>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</si>
  <si>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1</t>
  </si>
  <si>
    <t>Zemní práce</t>
  </si>
  <si>
    <t>113721</t>
  </si>
  <si>
    <t>FRÉZOVÁNÍ ZPEVNĚNÝCH PLOCH ASFALTOVÝCH, ODVOZ DO 1KM</t>
  </si>
  <si>
    <t>M3</t>
  </si>
  <si>
    <t>+ sanace 10%plochy úseku (čerpání se souhlasem TDS)</t>
  </si>
  <si>
    <t>VV</t>
  </si>
  <si>
    <t>4125*0,05 = 206,25000 [A]_x000d_
 A*0,1 = 20,62500 [B]_x000d_
 Celkem: A+B = 226,87500 [C]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</si>
  <si>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</si>
  <si>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5</t>
  </si>
  <si>
    <t>Komunikace</t>
  </si>
  <si>
    <t>572213</t>
  </si>
  <si>
    <t>SPOJOVACÍ POSTŘIK Z EMULZE DO 0,5KG/M2</t>
  </si>
  <si>
    <t>M2</t>
  </si>
  <si>
    <t>+ sanace 10% plochy úseku (čerpání se souhlasem TDS)</t>
  </si>
  <si>
    <t>4125 = 4125,00000 [A]_x000d_
 a*0,1 = 412,50000 [B]_x000d_
 Celkem: A+B = 4537,50000 [C]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</si>
  <si>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</si>
  <si>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57475</t>
  </si>
  <si>
    <t>VOZOVKOVÉ VÝZTUŽNÉ VRSTVY Z GEOMŘÍŽOVINY</t>
  </si>
  <si>
    <t>- sanace 10% plochy úseku (čerpání se souhlasem TDS)</t>
  </si>
  <si>
    <t>4125*0,1 = 412,50000 [A]</t>
  </si>
  <si>
    <t>Položka zahrnuje:
- dodání geomříže v požadované kvalitě a v množství včetně přesahů (přesahy započteny v jednotkové ceně)
- očištění podkladu
- pokládka geomříže dle předepsaného technologického předpisu
Položka nezahrnuje:
- x</t>
  </si>
  <si>
    <t>574A44</t>
  </si>
  <si>
    <t>ASFALTOVÝ BETON PRO OBRUSNÉ VRSTVY ACO 11+ TL. 50MM</t>
  </si>
  <si>
    <t>4125 = 4125,00000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</si>
  <si>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</si>
  <si>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574C45</t>
  </si>
  <si>
    <t>ASFALTOVÝ BETON PRO LOŽNÍ VRSTVY ACL 16 TL. 50MM</t>
  </si>
  <si>
    <t>- sanace cca 10%plochy úseku (čerpání se souhlasem TDS)</t>
  </si>
  <si>
    <t>58910</t>
  </si>
  <si>
    <t>VÝPLŇ SPAR ASFALTEM</t>
  </si>
  <si>
    <t>M</t>
  </si>
  <si>
    <t>70 = 70,00000 [A]</t>
  </si>
  <si>
    <t>Položka zahrnuje: 
- dodávku předepsaného materiálu
- vyčištění a výplň spar tímto materiálem
Položka nezahrnuje:
- x</t>
  </si>
  <si>
    <t>8</t>
  </si>
  <si>
    <t>Potrubí</t>
  </si>
  <si>
    <t>89712</t>
  </si>
  <si>
    <t>VPUSŤ KANALIZAČNÍ ULIČNÍ KOMPLETNÍ Z BETONOVÝCH DÍLCŮ</t>
  </si>
  <si>
    <t>KUS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</si>
  <si>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</si>
  <si>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89921</t>
  </si>
  <si>
    <t>VÝŠKOVÁ ÚPRAVA POKLOPŮ</t>
  </si>
  <si>
    <t>Položka zahrnuje:
- všechny nutné práce a materiály pro zvýšení nebo snížení zařízení (včetně nutné úpravy stávajícího povrchu vozovky nebo chodníku)
Položka nezahrnuje:
- x</t>
  </si>
  <si>
    <t>89922</t>
  </si>
  <si>
    <t>VÝŠKOVÁ ÚPRAVA MŘÍŽÍ</t>
  </si>
  <si>
    <t>89923</t>
  </si>
  <si>
    <t>VÝŠKOVÁ ÚPRAVA KRYCÍCH HRNCŮ</t>
  </si>
  <si>
    <t>9</t>
  </si>
  <si>
    <t>Ostatní konstrukce a práce</t>
  </si>
  <si>
    <t>93808</t>
  </si>
  <si>
    <t>OČIŠTĚNÍ VOZOVEK ZAMETENÍM</t>
  </si>
  <si>
    <t>Položka zahrnuje:
- očištění předepsaným způsobem
- odklizení vzniklého odpadu
Položka nezahrnuje:
- x</t>
  </si>
  <si>
    <t>91</t>
  </si>
  <si>
    <t>Doplňující konstrukce a práce</t>
  </si>
  <si>
    <t>915211</t>
  </si>
  <si>
    <t>VODOROVNÉ DOPRAVNÍ ZNAČENÍ PLASTEM HLADKÉ - DODÁVKA A POKLÁDKA</t>
  </si>
  <si>
    <t>- vodící proužek 2x 125mm
- přechod prou chodce 3x 8/4 (0,5)</t>
  </si>
  <si>
    <t>542*0,125*2 = 135,50000 [A]_x000d_
 3*8*4*0,5 = 48,00000 [B]_x000d_
 Celkem: A+B = 183,50000 [C]</t>
  </si>
  <si>
    <t>Položka zahrnuje:
- dodání a pokládku nátěrového materiálu
- předznačení a reflexní úpravu
Položka nezahrnuje:
- x
Způsob měření:
- měří se pouze natíraná plocha</t>
  </si>
  <si>
    <t>919112</t>
  </si>
  <si>
    <t>ŘEZÁNÍ ASFALTOVÉHO KRYTU VOZOVEK TL DO 100MM</t>
  </si>
  <si>
    <t>Položka zahrnuje:
- řezání vozovkové vrstvy v předepsané tloušťce
- spotřeba vody
Položka nezahrnuje:
- x</t>
  </si>
  <si>
    <t>113722</t>
  </si>
  <si>
    <t>FRÉZOVÁNÍ ZPEVNĚNÝCH PLOCH ASFALTOVÝCH, ODVOZ DO 2KM</t>
  </si>
  <si>
    <t>+ sanace 15%plochy úseku (čerpání se souhlasem TDS)</t>
  </si>
  <si>
    <t>11250*0,1 = 1125,00000 [A]_x000d_
 a*0,15 = 168,75000 [B]_x000d_
 Celkem: A+B = 1293,75000 [C]</t>
  </si>
  <si>
    <t>11250 = 11250,00000 [A]</t>
  </si>
  <si>
    <t>572223</t>
  </si>
  <si>
    <t>SPOJOVACÍ POSTŘIK Z EMULZE DO 1,0KG/M2</t>
  </si>
  <si>
    <t>- sanace 15% plochy úseku (čerpání se souhlasem TDS)</t>
  </si>
  <si>
    <t>11250 = 11250,00000 [A]_x000d_
 11250*0,15 = 1687,50000 [B]_x000d_
 Celkem: A+B = 12937,50000 [C]</t>
  </si>
  <si>
    <t>- na 15% plochy (čerpání se souhlasem TDS)</t>
  </si>
  <si>
    <t>11250*0,15 = 1687,50000 [A]</t>
  </si>
  <si>
    <t>+ sanace 15% plochy úseku (čerpání se souhlasem TDS)</t>
  </si>
  <si>
    <t>11250 = 11250,00000 [A]_x000d_
 a*0,15 = 1687,50000 [B]_x000d_
 Celkem: A+B = 12937,50000 [C]</t>
  </si>
  <si>
    <t>- vodící proužek 2x 125mm
- středový proužek 1x přerušovaný (0,5)
- odbočovací proužek plný 
- přechod pro chodce 2x 15/4 (0,5) + 3x10/4 (0,5) 
- šikmé rovnoběžné čáry V13 (17+18+16+44)/0,5</t>
  </si>
  <si>
    <t>1112*0,125*2 = 278,00000 [A]_x000d_
 1112*0,125*0,5 = 69,50000 [F]_x000d_
 1112*0,125 = 139,00000 [G]_x000d_
 2*15*4*0,5 = 60,00000 [B]_x000d_
 3*10*4*0,5 = 60,00000 [C]_x000d_
 (17+16+18+44)*0,5 = 47,50000 [E]_x000d_
 Celkem: A+F+G+B+C+E = 654,00000 [H]</t>
  </si>
  <si>
    <t>91551</t>
  </si>
  <si>
    <t>VODOROVNÉ DOPRAVNÍ ZNAČENÍ - PŘEDEM PŘIPRAVENÉ SYMBOLY</t>
  </si>
  <si>
    <t>-směrové šipky 10x</t>
  </si>
  <si>
    <t>Položka zahrnuje:
- dodání a pokládku předepsaného symbolu
- předznačení a reflexní úpravu
Položka nezahrnuje:
- x</t>
  </si>
  <si>
    <t>+sanace 10%plochy úseku (čerpání se souhlasem TDS)</t>
  </si>
  <si>
    <t>3205*0,05 = 160,25000 [A]_x000d_
 a*0,1 = 16,02500 [B]_x000d_
 Celkem: A+B = 176,27500 [C]</t>
  </si>
  <si>
    <t>3205 = 3205,00000 [A]_x000d_
 a*0,1 = 320,50000 [B]_x000d_
 Celkem: A+B = 3525,50000 [C]</t>
  </si>
  <si>
    <t>- sanace 10%plochy úseku (čerpání se souhlasem TDS)</t>
  </si>
  <si>
    <t>3205*0,1 = 320,50000 [A]</t>
  </si>
  <si>
    <t>3205 = 3205,00000 [A]</t>
  </si>
  <si>
    <t>- vodící proužek 2x 125mm
- středový použek 125mm (přerušovaný 0,5)
¨odbočovací pruh 25m plný, 23 m přerušovaný (0,5)
- přechod pro chodce 10/4m (0,5)
- šikmé rovnoběžné čáry V13 36/0,5, 85/0,5</t>
  </si>
  <si>
    <t>284*0,125*2 = 71,00000 [A]_x000d_
 284*0,125*0,5 = 17,75000 [B]_x000d_
 25*0,125 = 3,12500 [C]_x000d_
 23*0,125*0,5 = 1,43750 [D]_x000d_
 10*4*0,5 = 20,00000 [E]_x000d_
 36*0,5 = 18,00000 [G]_x000d_
 85*0,5 = 42,50000 [H]_x000d_
 Celkem: A+B+C+D+E+G+H = 173,81250 [I]</t>
  </si>
  <si>
    <t>-směrové šipky 5x</t>
  </si>
  <si>
    <t>91781</t>
  </si>
  <si>
    <t>VÝŠKOVÁ ÚPRAVA OBRUBNÍKŮ BETONOVÝCH</t>
  </si>
  <si>
    <t>Položka zahrnuje:
- vytrhání, očištění, manipulaci
- nové betonové lože a osazení. 
Položka nezahrnuje:
- nutné doplnění novými obrubami se uvede v položkách 9172 až 9177</t>
  </si>
  <si>
    <t>+ sanace 10% plochy úseku (čerpaní se souhlasem TDS)</t>
  </si>
  <si>
    <t>1050*0,1 = 105,00000 [A]_x000d_
 a*0,1 = 10,50000 [B]_x000d_
 Celkem: A+B = 115,50000 [C]</t>
  </si>
  <si>
    <t>1050 = 1050,00000 [A]</t>
  </si>
  <si>
    <t>1050 = 1050,00000 [A]_x000d_
 1050*0,1 = 105,00000 [B]_x000d_
 Celkem: A+B = 1155,00000 [C]</t>
  </si>
  <si>
    <t>- sanace na 10% plochy úseku (čerpáno se souhlasem TDS)</t>
  </si>
  <si>
    <t>1050*0,1 = 105,00000 [A]</t>
  </si>
  <si>
    <t>1050 = 1050,00000 [A]_x000d_
 a*0,1 = 105,00000 [B]_x000d_
 Celkem: A+B = 1155,00000 [C]</t>
  </si>
  <si>
    <t>100 = 100,00000 [A]</t>
  </si>
  <si>
    <t>+ sanace 10% plochy úseku ( čerpání se souhlasem TDS)</t>
  </si>
  <si>
    <t>1050 = 1050,00000 [A]_x000d_
 A*0,1 = 105,00000 [B]_x000d_
 Celkem: A+B = 1155,00000 [C]</t>
  </si>
  <si>
    <t>- vodící proužek 2x 125mm
- středový proužek 0,125 27m plný, 50m přerušovaný (0,5)
- přechod pro chodce 23/4 (0,5)</t>
  </si>
  <si>
    <t>114*0,125*2 = 28,50000 [A]_x000d_
 27*0,125 = 3,37500 [B]_x000d_
 50*0,125*0,5 = 3,12500 [C]_x000d_
 23*4*0,5 = 46,00000 [D]_x000d_
 Celkem: A+B+C+D = 81,00000 [E]</t>
  </si>
  <si>
    <t>-směrové šipky 4x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</si>
</sst>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1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0" fontId="4" fillId="0" borderId="1" xfId="5" applyBorder="1">
      <alignment horizontal="left" vertical="center" wrapText="1"/>
    </xf>
    <xf numFmtId="165" fontId="4" fillId="0" borderId="1" xfId="5" applyNumberFormat="1" applyBorder="1">
      <alignment horizontal="lef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6" applyFill="1" applyBorder="1">
      <alignment horizontal="left" vertical="center" wrapText="1"/>
    </xf>
    <xf numFmtId="0" fontId="6" fillId="2" borderId="0" xfId="6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6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6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8" fillId="0" borderId="7" xfId="0" applyFont="1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Style" xfId="5"/>
    <cellStyle name="StavbaRozpocetHeaderStyle" xfId="6"/>
    <cellStyle name="NadpisStrukturyStyle" xfId="7"/>
    <cellStyle name="StavebniDil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SUM(C10:C14)</f>
        <v>0</v>
      </c>
      <c r="D6" s="3"/>
      <c r="E6" s="3"/>
    </row>
    <row r="7">
      <c r="A7" s="3"/>
      <c r="B7" s="5" t="s">
        <v>5</v>
      </c>
      <c r="C7" s="6">
        <f>SUM(E10:E14)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9" t="s">
        <v>12</v>
      </c>
      <c r="C10" s="10">
        <f>'SO 000'!I3</f>
        <v>0</v>
      </c>
      <c r="D10" s="10">
        <f>SUMIFS('SO 000'!O:O,'SO 000'!A:A,"P")</f>
        <v>0</v>
      </c>
      <c r="E10" s="10">
        <f>C10+D10</f>
        <v>0</v>
      </c>
    </row>
    <row r="11" ht="25.5">
      <c r="A11" s="8" t="s">
        <v>13</v>
      </c>
      <c r="B11" s="9" t="s">
        <v>14</v>
      </c>
      <c r="C11" s="10">
        <f>'SO 101'!I3</f>
        <v>0</v>
      </c>
      <c r="D11" s="10">
        <f>SUMIFS('SO 101'!O:O,'SO 101'!A:A,"P")</f>
        <v>0</v>
      </c>
      <c r="E11" s="10">
        <f>C11+D11</f>
        <v>0</v>
      </c>
    </row>
    <row r="12" ht="25.5">
      <c r="A12" s="8" t="s">
        <v>15</v>
      </c>
      <c r="B12" s="9" t="s">
        <v>16</v>
      </c>
      <c r="C12" s="10">
        <f>'SO 102'!I3</f>
        <v>0</v>
      </c>
      <c r="D12" s="10">
        <f>SUMIFS('SO 102'!O:O,'SO 102'!A:A,"P")</f>
        <v>0</v>
      </c>
      <c r="E12" s="10">
        <f>C12+D12</f>
        <v>0</v>
      </c>
    </row>
    <row r="13" ht="25.5">
      <c r="A13" s="8" t="s">
        <v>17</v>
      </c>
      <c r="B13" s="9" t="s">
        <v>18</v>
      </c>
      <c r="C13" s="10">
        <f>'SO 103'!I3</f>
        <v>0</v>
      </c>
      <c r="D13" s="10">
        <f>SUMIFS('SO 103'!O:O,'SO 103'!A:A,"P")</f>
        <v>0</v>
      </c>
      <c r="E13" s="10">
        <f>C13+D13</f>
        <v>0</v>
      </c>
    </row>
    <row r="14" ht="25.5">
      <c r="A14" s="8" t="s">
        <v>19</v>
      </c>
      <c r="B14" s="9" t="s">
        <v>20</v>
      </c>
      <c r="C14" s="10">
        <f>'SO 104'!I3</f>
        <v>0</v>
      </c>
      <c r="D14" s="10">
        <f>SUMIFS('SO 104'!O:O,'SO 104'!A:A,"P")</f>
        <v>0</v>
      </c>
      <c r="E14" s="10">
        <f>C14+D14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5</v>
      </c>
    </row>
    <row r="2" ht="20.25">
      <c r="A2" s="1"/>
      <c r="B2" s="15"/>
      <c r="C2" s="16"/>
      <c r="D2" s="16"/>
      <c r="E2" s="17" t="s">
        <v>21</v>
      </c>
      <c r="F2" s="16"/>
      <c r="G2" s="16"/>
      <c r="H2" s="16"/>
      <c r="I2" s="16"/>
      <c r="J2" s="18"/>
    </row>
    <row r="3">
      <c r="A3" s="3" t="s">
        <v>22</v>
      </c>
      <c r="B3" s="19" t="s">
        <v>23</v>
      </c>
      <c r="C3" s="20" t="s">
        <v>24</v>
      </c>
      <c r="D3" s="21"/>
      <c r="E3" s="22" t="s">
        <v>25</v>
      </c>
      <c r="F3" s="16"/>
      <c r="G3" s="16"/>
      <c r="H3" s="23" t="s">
        <v>11</v>
      </c>
      <c r="I3" s="24">
        <f>SUMIFS(I8:I35,A8:A35,"SD")</f>
        <v>0</v>
      </c>
      <c r="J3" s="18"/>
      <c r="O3">
        <v>0</v>
      </c>
      <c r="P3">
        <v>2</v>
      </c>
    </row>
    <row r="4">
      <c r="A4" s="3" t="s">
        <v>26</v>
      </c>
      <c r="B4" s="19" t="s">
        <v>27</v>
      </c>
      <c r="C4" s="20" t="s">
        <v>11</v>
      </c>
      <c r="D4" s="21"/>
      <c r="E4" s="22" t="s">
        <v>12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25" t="s">
        <v>28</v>
      </c>
      <c r="B5" s="26" t="s">
        <v>29</v>
      </c>
      <c r="C5" s="7" t="s">
        <v>30</v>
      </c>
      <c r="D5" s="7" t="s">
        <v>31</v>
      </c>
      <c r="E5" s="7" t="s">
        <v>32</v>
      </c>
      <c r="F5" s="7" t="s">
        <v>33</v>
      </c>
      <c r="G5" s="7" t="s">
        <v>34</v>
      </c>
      <c r="H5" s="7" t="s">
        <v>35</v>
      </c>
      <c r="I5" s="7"/>
      <c r="J5" s="27" t="s">
        <v>36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37</v>
      </c>
      <c r="I6" s="7" t="s">
        <v>38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39</v>
      </c>
      <c r="B8" s="31"/>
      <c r="C8" s="32" t="s">
        <v>40</v>
      </c>
      <c r="D8" s="33"/>
      <c r="E8" s="30" t="s">
        <v>41</v>
      </c>
      <c r="F8" s="33"/>
      <c r="G8" s="33"/>
      <c r="H8" s="33"/>
      <c r="I8" s="34">
        <f>SUMIFS(I9:I35,A9:A35,"P")</f>
        <v>0</v>
      </c>
      <c r="J8" s="35"/>
    </row>
    <row r="9">
      <c r="A9" s="36" t="s">
        <v>42</v>
      </c>
      <c r="B9" s="36">
        <v>5</v>
      </c>
      <c r="C9" s="37" t="s">
        <v>43</v>
      </c>
      <c r="D9" s="36" t="s">
        <v>44</v>
      </c>
      <c r="E9" s="38" t="s">
        <v>45</v>
      </c>
      <c r="F9" s="39" t="s">
        <v>46</v>
      </c>
      <c r="G9" s="40">
        <v>1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47</v>
      </c>
      <c r="B10" s="43"/>
      <c r="C10" s="44"/>
      <c r="D10" s="44"/>
      <c r="E10" s="45" t="s">
        <v>44</v>
      </c>
      <c r="F10" s="44"/>
      <c r="G10" s="44"/>
      <c r="H10" s="44"/>
      <c r="I10" s="44"/>
      <c r="J10" s="46"/>
    </row>
    <row r="11" ht="60">
      <c r="A11" s="36" t="s">
        <v>48</v>
      </c>
      <c r="B11" s="43"/>
      <c r="C11" s="44"/>
      <c r="D11" s="44"/>
      <c r="E11" s="38" t="s">
        <v>49</v>
      </c>
      <c r="F11" s="44"/>
      <c r="G11" s="44"/>
      <c r="H11" s="44"/>
      <c r="I11" s="44"/>
      <c r="J11" s="46"/>
    </row>
    <row r="12">
      <c r="A12" s="36" t="s">
        <v>42</v>
      </c>
      <c r="B12" s="36">
        <v>2</v>
      </c>
      <c r="C12" s="37" t="s">
        <v>50</v>
      </c>
      <c r="D12" s="36" t="s">
        <v>44</v>
      </c>
      <c r="E12" s="38" t="s">
        <v>51</v>
      </c>
      <c r="F12" s="39" t="s">
        <v>46</v>
      </c>
      <c r="G12" s="40">
        <v>1</v>
      </c>
      <c r="H12" s="41">
        <v>0</v>
      </c>
      <c r="I12" s="41">
        <f>ROUND(G12*H12,P4)</f>
        <v>0</v>
      </c>
      <c r="J12" s="36"/>
      <c r="O12" s="42">
        <f>I12*0.21</f>
        <v>0</v>
      </c>
      <c r="P12">
        <v>3</v>
      </c>
    </row>
    <row r="13">
      <c r="A13" s="36" t="s">
        <v>47</v>
      </c>
      <c r="B13" s="43"/>
      <c r="C13" s="44"/>
      <c r="D13" s="44"/>
      <c r="E13" s="45" t="s">
        <v>44</v>
      </c>
      <c r="F13" s="44"/>
      <c r="G13" s="44"/>
      <c r="H13" s="44"/>
      <c r="I13" s="44"/>
      <c r="J13" s="46"/>
    </row>
    <row r="14" ht="75">
      <c r="A14" s="36" t="s">
        <v>48</v>
      </c>
      <c r="B14" s="43"/>
      <c r="C14" s="44"/>
      <c r="D14" s="44"/>
      <c r="E14" s="38" t="s">
        <v>52</v>
      </c>
      <c r="F14" s="44"/>
      <c r="G14" s="44"/>
      <c r="H14" s="44"/>
      <c r="I14" s="44"/>
      <c r="J14" s="46"/>
    </row>
    <row r="15">
      <c r="A15" s="36" t="s">
        <v>42</v>
      </c>
      <c r="B15" s="36">
        <v>3</v>
      </c>
      <c r="C15" s="37" t="s">
        <v>53</v>
      </c>
      <c r="D15" s="36" t="s">
        <v>44</v>
      </c>
      <c r="E15" s="38" t="s">
        <v>54</v>
      </c>
      <c r="F15" s="39" t="s">
        <v>46</v>
      </c>
      <c r="G15" s="40">
        <v>1</v>
      </c>
      <c r="H15" s="41">
        <v>0</v>
      </c>
      <c r="I15" s="41">
        <f>ROUND(G15*H15,P4)</f>
        <v>0</v>
      </c>
      <c r="J15" s="36"/>
      <c r="O15" s="42">
        <f>I15*0.21</f>
        <v>0</v>
      </c>
      <c r="P15">
        <v>3</v>
      </c>
    </row>
    <row r="16">
      <c r="A16" s="36" t="s">
        <v>47</v>
      </c>
      <c r="B16" s="43"/>
      <c r="C16" s="44"/>
      <c r="D16" s="44"/>
      <c r="E16" s="45" t="s">
        <v>44</v>
      </c>
      <c r="F16" s="44"/>
      <c r="G16" s="44"/>
      <c r="H16" s="44"/>
      <c r="I16" s="44"/>
      <c r="J16" s="46"/>
    </row>
    <row r="17" ht="60">
      <c r="A17" s="36" t="s">
        <v>48</v>
      </c>
      <c r="B17" s="43"/>
      <c r="C17" s="44"/>
      <c r="D17" s="44"/>
      <c r="E17" s="38" t="s">
        <v>55</v>
      </c>
      <c r="F17" s="44"/>
      <c r="G17" s="44"/>
      <c r="H17" s="44"/>
      <c r="I17" s="44"/>
      <c r="J17" s="46"/>
    </row>
    <row r="18">
      <c r="A18" s="36" t="s">
        <v>42</v>
      </c>
      <c r="B18" s="36">
        <v>4</v>
      </c>
      <c r="C18" s="37" t="s">
        <v>56</v>
      </c>
      <c r="D18" s="36" t="s">
        <v>44</v>
      </c>
      <c r="E18" s="38" t="s">
        <v>57</v>
      </c>
      <c r="F18" s="39" t="s">
        <v>46</v>
      </c>
      <c r="G18" s="40">
        <v>1</v>
      </c>
      <c r="H18" s="41">
        <v>0</v>
      </c>
      <c r="I18" s="41">
        <f>ROUND(G18*H18,P4)</f>
        <v>0</v>
      </c>
      <c r="J18" s="36"/>
      <c r="O18" s="42">
        <f>I18*0.21</f>
        <v>0</v>
      </c>
      <c r="P18">
        <v>3</v>
      </c>
    </row>
    <row r="19">
      <c r="A19" s="36" t="s">
        <v>47</v>
      </c>
      <c r="B19" s="43"/>
      <c r="C19" s="44"/>
      <c r="D19" s="44"/>
      <c r="E19" s="38" t="s">
        <v>58</v>
      </c>
      <c r="F19" s="44"/>
      <c r="G19" s="44"/>
      <c r="H19" s="44"/>
      <c r="I19" s="44"/>
      <c r="J19" s="46"/>
    </row>
    <row r="20" ht="60">
      <c r="A20" s="36" t="s">
        <v>48</v>
      </c>
      <c r="B20" s="43"/>
      <c r="C20" s="44"/>
      <c r="D20" s="44"/>
      <c r="E20" s="38" t="s">
        <v>59</v>
      </c>
      <c r="F20" s="44"/>
      <c r="G20" s="44"/>
      <c r="H20" s="44"/>
      <c r="I20" s="44"/>
      <c r="J20" s="46"/>
    </row>
    <row r="21">
      <c r="A21" s="36" t="s">
        <v>42</v>
      </c>
      <c r="B21" s="36">
        <v>7</v>
      </c>
      <c r="C21" s="37" t="s">
        <v>60</v>
      </c>
      <c r="D21" s="36" t="s">
        <v>44</v>
      </c>
      <c r="E21" s="38" t="s">
        <v>61</v>
      </c>
      <c r="F21" s="39" t="s">
        <v>46</v>
      </c>
      <c r="G21" s="40">
        <v>1</v>
      </c>
      <c r="H21" s="41">
        <v>0</v>
      </c>
      <c r="I21" s="41">
        <f>ROUND(G21*H21,P4)</f>
        <v>0</v>
      </c>
      <c r="J21" s="36"/>
      <c r="O21" s="42">
        <f>I21*0.21</f>
        <v>0</v>
      </c>
      <c r="P21">
        <v>3</v>
      </c>
    </row>
    <row r="22" ht="30">
      <c r="A22" s="36" t="s">
        <v>47</v>
      </c>
      <c r="B22" s="43"/>
      <c r="C22" s="44"/>
      <c r="D22" s="44"/>
      <c r="E22" s="38" t="s">
        <v>62</v>
      </c>
      <c r="F22" s="44"/>
      <c r="G22" s="44"/>
      <c r="H22" s="44"/>
      <c r="I22" s="44"/>
      <c r="J22" s="46"/>
    </row>
    <row r="23" ht="60">
      <c r="A23" s="36" t="s">
        <v>48</v>
      </c>
      <c r="B23" s="43"/>
      <c r="C23" s="44"/>
      <c r="D23" s="44"/>
      <c r="E23" s="38" t="s">
        <v>63</v>
      </c>
      <c r="F23" s="44"/>
      <c r="G23" s="44"/>
      <c r="H23" s="44"/>
      <c r="I23" s="44"/>
      <c r="J23" s="46"/>
    </row>
    <row r="24">
      <c r="A24" s="36" t="s">
        <v>42</v>
      </c>
      <c r="B24" s="36">
        <v>8</v>
      </c>
      <c r="C24" s="37" t="s">
        <v>64</v>
      </c>
      <c r="D24" s="36" t="s">
        <v>44</v>
      </c>
      <c r="E24" s="38" t="s">
        <v>65</v>
      </c>
      <c r="F24" s="39" t="s">
        <v>46</v>
      </c>
      <c r="G24" s="40">
        <v>1</v>
      </c>
      <c r="H24" s="41">
        <v>0</v>
      </c>
      <c r="I24" s="41">
        <f>ROUND(G24*H24,P4)</f>
        <v>0</v>
      </c>
      <c r="J24" s="36"/>
      <c r="O24" s="42">
        <f>I24*0.21</f>
        <v>0</v>
      </c>
      <c r="P24">
        <v>3</v>
      </c>
    </row>
    <row r="25">
      <c r="A25" s="36" t="s">
        <v>47</v>
      </c>
      <c r="B25" s="43"/>
      <c r="C25" s="44"/>
      <c r="D25" s="44"/>
      <c r="E25" s="45" t="s">
        <v>44</v>
      </c>
      <c r="F25" s="44"/>
      <c r="G25" s="44"/>
      <c r="H25" s="44"/>
      <c r="I25" s="44"/>
      <c r="J25" s="46"/>
    </row>
    <row r="26" ht="60">
      <c r="A26" s="36" t="s">
        <v>48</v>
      </c>
      <c r="B26" s="43"/>
      <c r="C26" s="44"/>
      <c r="D26" s="44"/>
      <c r="E26" s="38" t="s">
        <v>63</v>
      </c>
      <c r="F26" s="44"/>
      <c r="G26" s="44"/>
      <c r="H26" s="44"/>
      <c r="I26" s="44"/>
      <c r="J26" s="46"/>
    </row>
    <row r="27">
      <c r="A27" s="36" t="s">
        <v>42</v>
      </c>
      <c r="B27" s="36">
        <v>9</v>
      </c>
      <c r="C27" s="37" t="s">
        <v>66</v>
      </c>
      <c r="D27" s="36" t="s">
        <v>44</v>
      </c>
      <c r="E27" s="38" t="s">
        <v>67</v>
      </c>
      <c r="F27" s="39" t="s">
        <v>46</v>
      </c>
      <c r="G27" s="40">
        <v>1</v>
      </c>
      <c r="H27" s="41">
        <v>0</v>
      </c>
      <c r="I27" s="41">
        <f>ROUND(G27*H27,P4)</f>
        <v>0</v>
      </c>
      <c r="J27" s="36"/>
      <c r="O27" s="42">
        <f>I27*0.21</f>
        <v>0</v>
      </c>
      <c r="P27">
        <v>3</v>
      </c>
    </row>
    <row r="28">
      <c r="A28" s="36" t="s">
        <v>47</v>
      </c>
      <c r="B28" s="43"/>
      <c r="C28" s="44"/>
      <c r="D28" s="44"/>
      <c r="E28" s="38" t="s">
        <v>68</v>
      </c>
      <c r="F28" s="44"/>
      <c r="G28" s="44"/>
      <c r="H28" s="44"/>
      <c r="I28" s="44"/>
      <c r="J28" s="46"/>
    </row>
    <row r="29" ht="105">
      <c r="A29" s="36" t="s">
        <v>48</v>
      </c>
      <c r="B29" s="43"/>
      <c r="C29" s="44"/>
      <c r="D29" s="44"/>
      <c r="E29" s="38" t="s">
        <v>69</v>
      </c>
      <c r="F29" s="44"/>
      <c r="G29" s="44"/>
      <c r="H29" s="44"/>
      <c r="I29" s="44"/>
      <c r="J29" s="46"/>
    </row>
    <row r="30">
      <c r="A30" s="36" t="s">
        <v>42</v>
      </c>
      <c r="B30" s="36">
        <v>1</v>
      </c>
      <c r="C30" s="37" t="s">
        <v>70</v>
      </c>
      <c r="D30" s="36" t="s">
        <v>44</v>
      </c>
      <c r="E30" s="38" t="s">
        <v>71</v>
      </c>
      <c r="F30" s="39" t="s">
        <v>46</v>
      </c>
      <c r="G30" s="40">
        <v>1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>
      <c r="A31" s="36" t="s">
        <v>47</v>
      </c>
      <c r="B31" s="43"/>
      <c r="C31" s="44"/>
      <c r="D31" s="44"/>
      <c r="E31" s="38" t="s">
        <v>72</v>
      </c>
      <c r="F31" s="44"/>
      <c r="G31" s="44"/>
      <c r="H31" s="44"/>
      <c r="I31" s="44"/>
      <c r="J31" s="46"/>
    </row>
    <row r="32" ht="60">
      <c r="A32" s="36" t="s">
        <v>48</v>
      </c>
      <c r="B32" s="43"/>
      <c r="C32" s="44"/>
      <c r="D32" s="44"/>
      <c r="E32" s="38" t="s">
        <v>63</v>
      </c>
      <c r="F32" s="44"/>
      <c r="G32" s="44"/>
      <c r="H32" s="44"/>
      <c r="I32" s="44"/>
      <c r="J32" s="46"/>
    </row>
    <row r="33">
      <c r="A33" s="36" t="s">
        <v>42</v>
      </c>
      <c r="B33" s="36">
        <v>6</v>
      </c>
      <c r="C33" s="37" t="s">
        <v>73</v>
      </c>
      <c r="D33" s="36" t="s">
        <v>44</v>
      </c>
      <c r="E33" s="38" t="s">
        <v>74</v>
      </c>
      <c r="F33" s="39" t="s">
        <v>46</v>
      </c>
      <c r="G33" s="40">
        <v>1</v>
      </c>
      <c r="H33" s="41">
        <v>0</v>
      </c>
      <c r="I33" s="41">
        <f>ROUND(G33*H33,P4)</f>
        <v>0</v>
      </c>
      <c r="J33" s="36"/>
      <c r="O33" s="42">
        <f>I33*0.21</f>
        <v>0</v>
      </c>
      <c r="P33">
        <v>3</v>
      </c>
    </row>
    <row r="34">
      <c r="A34" s="36" t="s">
        <v>47</v>
      </c>
      <c r="B34" s="43"/>
      <c r="C34" s="44"/>
      <c r="D34" s="44"/>
      <c r="E34" s="45" t="s">
        <v>44</v>
      </c>
      <c r="F34" s="44"/>
      <c r="G34" s="44"/>
      <c r="H34" s="44"/>
      <c r="I34" s="44"/>
      <c r="J34" s="46"/>
    </row>
    <row r="35" ht="135">
      <c r="A35" s="36" t="s">
        <v>48</v>
      </c>
      <c r="B35" s="47"/>
      <c r="C35" s="48"/>
      <c r="D35" s="48"/>
      <c r="E35" s="38" t="s">
        <v>75</v>
      </c>
      <c r="F35" s="48"/>
      <c r="G35" s="48"/>
      <c r="H35" s="48"/>
      <c r="I35" s="48"/>
      <c r="J35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5</v>
      </c>
    </row>
    <row r="2" ht="20.25">
      <c r="A2" s="1"/>
      <c r="B2" s="15"/>
      <c r="C2" s="16"/>
      <c r="D2" s="16"/>
      <c r="E2" s="17" t="s">
        <v>21</v>
      </c>
      <c r="F2" s="16"/>
      <c r="G2" s="16"/>
      <c r="H2" s="16"/>
      <c r="I2" s="16"/>
      <c r="J2" s="18"/>
    </row>
    <row r="3">
      <c r="A3" s="3" t="s">
        <v>22</v>
      </c>
      <c r="B3" s="19" t="s">
        <v>23</v>
      </c>
      <c r="C3" s="20" t="s">
        <v>24</v>
      </c>
      <c r="D3" s="21"/>
      <c r="E3" s="22" t="s">
        <v>25</v>
      </c>
      <c r="F3" s="16"/>
      <c r="G3" s="16"/>
      <c r="H3" s="23" t="s">
        <v>13</v>
      </c>
      <c r="I3" s="24">
        <f>SUMIFS(I8:I60,A8:A60,"SD")</f>
        <v>0</v>
      </c>
      <c r="J3" s="18"/>
      <c r="O3">
        <v>0</v>
      </c>
      <c r="P3">
        <v>2</v>
      </c>
    </row>
    <row r="4">
      <c r="A4" s="3" t="s">
        <v>26</v>
      </c>
      <c r="B4" s="19" t="s">
        <v>27</v>
      </c>
      <c r="C4" s="20" t="s">
        <v>13</v>
      </c>
      <c r="D4" s="21"/>
      <c r="E4" s="22" t="s">
        <v>14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25" t="s">
        <v>28</v>
      </c>
      <c r="B5" s="26" t="s">
        <v>29</v>
      </c>
      <c r="C5" s="7" t="s">
        <v>30</v>
      </c>
      <c r="D5" s="7" t="s">
        <v>31</v>
      </c>
      <c r="E5" s="7" t="s">
        <v>32</v>
      </c>
      <c r="F5" s="7" t="s">
        <v>33</v>
      </c>
      <c r="G5" s="7" t="s">
        <v>34</v>
      </c>
      <c r="H5" s="7" t="s">
        <v>35</v>
      </c>
      <c r="I5" s="7"/>
      <c r="J5" s="27" t="s">
        <v>36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37</v>
      </c>
      <c r="I6" s="7" t="s">
        <v>38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39</v>
      </c>
      <c r="B8" s="31"/>
      <c r="C8" s="32" t="s">
        <v>76</v>
      </c>
      <c r="D8" s="33"/>
      <c r="E8" s="30" t="s">
        <v>77</v>
      </c>
      <c r="F8" s="33"/>
      <c r="G8" s="33"/>
      <c r="H8" s="33"/>
      <c r="I8" s="34">
        <f>SUMIFS(I9:I12,A9:A12,"P")</f>
        <v>0</v>
      </c>
      <c r="J8" s="35"/>
    </row>
    <row r="9">
      <c r="A9" s="36" t="s">
        <v>42</v>
      </c>
      <c r="B9" s="36">
        <v>1</v>
      </c>
      <c r="C9" s="37" t="s">
        <v>78</v>
      </c>
      <c r="D9" s="36" t="s">
        <v>44</v>
      </c>
      <c r="E9" s="38" t="s">
        <v>79</v>
      </c>
      <c r="F9" s="39" t="s">
        <v>80</v>
      </c>
      <c r="G9" s="40">
        <v>226.875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47</v>
      </c>
      <c r="B10" s="43"/>
      <c r="C10" s="44"/>
      <c r="D10" s="44"/>
      <c r="E10" s="38" t="s">
        <v>81</v>
      </c>
      <c r="F10" s="44"/>
      <c r="G10" s="44"/>
      <c r="H10" s="44"/>
      <c r="I10" s="44"/>
      <c r="J10" s="46"/>
    </row>
    <row r="11" ht="45">
      <c r="A11" s="36" t="s">
        <v>82</v>
      </c>
      <c r="B11" s="43"/>
      <c r="C11" s="44"/>
      <c r="D11" s="44"/>
      <c r="E11" s="50" t="s">
        <v>83</v>
      </c>
      <c r="F11" s="44"/>
      <c r="G11" s="44"/>
      <c r="H11" s="44"/>
      <c r="I11" s="44"/>
      <c r="J11" s="46"/>
    </row>
    <row r="12" ht="120">
      <c r="A12" s="36" t="s">
        <v>48</v>
      </c>
      <c r="B12" s="43"/>
      <c r="C12" s="44"/>
      <c r="D12" s="44"/>
      <c r="E12" s="38" t="s">
        <v>84</v>
      </c>
      <c r="F12" s="44"/>
      <c r="G12" s="44"/>
      <c r="H12" s="44"/>
      <c r="I12" s="44"/>
      <c r="J12" s="46"/>
    </row>
    <row r="13">
      <c r="A13" s="30" t="s">
        <v>39</v>
      </c>
      <c r="B13" s="31"/>
      <c r="C13" s="32" t="s">
        <v>85</v>
      </c>
      <c r="D13" s="33"/>
      <c r="E13" s="30" t="s">
        <v>86</v>
      </c>
      <c r="F13" s="33"/>
      <c r="G13" s="33"/>
      <c r="H13" s="33"/>
      <c r="I13" s="34">
        <f>SUMIFS(I14:I33,A14:A33,"P")</f>
        <v>0</v>
      </c>
      <c r="J13" s="35"/>
    </row>
    <row r="14">
      <c r="A14" s="36" t="s">
        <v>42</v>
      </c>
      <c r="B14" s="36">
        <v>3</v>
      </c>
      <c r="C14" s="37" t="s">
        <v>87</v>
      </c>
      <c r="D14" s="36" t="s">
        <v>44</v>
      </c>
      <c r="E14" s="38" t="s">
        <v>88</v>
      </c>
      <c r="F14" s="39" t="s">
        <v>89</v>
      </c>
      <c r="G14" s="40">
        <v>4537.5</v>
      </c>
      <c r="H14" s="41">
        <v>0</v>
      </c>
      <c r="I14" s="41">
        <f>ROUND(G14*H14,P4)</f>
        <v>0</v>
      </c>
      <c r="J14" s="36"/>
      <c r="O14" s="42">
        <f>I14*0.21</f>
        <v>0</v>
      </c>
      <c r="P14">
        <v>3</v>
      </c>
    </row>
    <row r="15">
      <c r="A15" s="36" t="s">
        <v>47</v>
      </c>
      <c r="B15" s="43"/>
      <c r="C15" s="44"/>
      <c r="D15" s="44"/>
      <c r="E15" s="38" t="s">
        <v>90</v>
      </c>
      <c r="F15" s="44"/>
      <c r="G15" s="44"/>
      <c r="H15" s="44"/>
      <c r="I15" s="44"/>
      <c r="J15" s="46"/>
    </row>
    <row r="16" ht="45">
      <c r="A16" s="36" t="s">
        <v>82</v>
      </c>
      <c r="B16" s="43"/>
      <c r="C16" s="44"/>
      <c r="D16" s="44"/>
      <c r="E16" s="50" t="s">
        <v>91</v>
      </c>
      <c r="F16" s="44"/>
      <c r="G16" s="44"/>
      <c r="H16" s="44"/>
      <c r="I16" s="44"/>
      <c r="J16" s="46"/>
    </row>
    <row r="17" ht="120">
      <c r="A17" s="36" t="s">
        <v>48</v>
      </c>
      <c r="B17" s="43"/>
      <c r="C17" s="44"/>
      <c r="D17" s="44"/>
      <c r="E17" s="38" t="s">
        <v>92</v>
      </c>
      <c r="F17" s="44"/>
      <c r="G17" s="44"/>
      <c r="H17" s="44"/>
      <c r="I17" s="44"/>
      <c r="J17" s="46"/>
    </row>
    <row r="18">
      <c r="A18" s="36" t="s">
        <v>42</v>
      </c>
      <c r="B18" s="36">
        <v>15</v>
      </c>
      <c r="C18" s="37" t="s">
        <v>93</v>
      </c>
      <c r="D18" s="36" t="s">
        <v>44</v>
      </c>
      <c r="E18" s="38" t="s">
        <v>94</v>
      </c>
      <c r="F18" s="39" t="s">
        <v>89</v>
      </c>
      <c r="G18" s="40">
        <v>412.5</v>
      </c>
      <c r="H18" s="41">
        <v>0</v>
      </c>
      <c r="I18" s="41">
        <f>ROUND(G18*H18,P4)</f>
        <v>0</v>
      </c>
      <c r="J18" s="36"/>
      <c r="O18" s="42">
        <f>I18*0.21</f>
        <v>0</v>
      </c>
      <c r="P18">
        <v>3</v>
      </c>
    </row>
    <row r="19">
      <c r="A19" s="36" t="s">
        <v>47</v>
      </c>
      <c r="B19" s="43"/>
      <c r="C19" s="44"/>
      <c r="D19" s="44"/>
      <c r="E19" s="38" t="s">
        <v>95</v>
      </c>
      <c r="F19" s="44"/>
      <c r="G19" s="44"/>
      <c r="H19" s="44"/>
      <c r="I19" s="44"/>
      <c r="J19" s="46"/>
    </row>
    <row r="20">
      <c r="A20" s="36" t="s">
        <v>82</v>
      </c>
      <c r="B20" s="43"/>
      <c r="C20" s="44"/>
      <c r="D20" s="44"/>
      <c r="E20" s="50" t="s">
        <v>96</v>
      </c>
      <c r="F20" s="44"/>
      <c r="G20" s="44"/>
      <c r="H20" s="44"/>
      <c r="I20" s="44"/>
      <c r="J20" s="46"/>
    </row>
    <row r="21" ht="105">
      <c r="A21" s="36" t="s">
        <v>48</v>
      </c>
      <c r="B21" s="43"/>
      <c r="C21" s="44"/>
      <c r="D21" s="44"/>
      <c r="E21" s="38" t="s">
        <v>97</v>
      </c>
      <c r="F21" s="44"/>
      <c r="G21" s="44"/>
      <c r="H21" s="44"/>
      <c r="I21" s="44"/>
      <c r="J21" s="46"/>
    </row>
    <row r="22">
      <c r="A22" s="36" t="s">
        <v>42</v>
      </c>
      <c r="B22" s="36">
        <v>2</v>
      </c>
      <c r="C22" s="37" t="s">
        <v>98</v>
      </c>
      <c r="D22" s="36" t="s">
        <v>44</v>
      </c>
      <c r="E22" s="38" t="s">
        <v>99</v>
      </c>
      <c r="F22" s="39" t="s">
        <v>89</v>
      </c>
      <c r="G22" s="40">
        <v>4125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>
      <c r="A23" s="36" t="s">
        <v>47</v>
      </c>
      <c r="B23" s="43"/>
      <c r="C23" s="44"/>
      <c r="D23" s="44"/>
      <c r="E23" s="45" t="s">
        <v>44</v>
      </c>
      <c r="F23" s="44"/>
      <c r="G23" s="44"/>
      <c r="H23" s="44"/>
      <c r="I23" s="44"/>
      <c r="J23" s="46"/>
    </row>
    <row r="24">
      <c r="A24" s="36" t="s">
        <v>82</v>
      </c>
      <c r="B24" s="43"/>
      <c r="C24" s="44"/>
      <c r="D24" s="44"/>
      <c r="E24" s="50" t="s">
        <v>100</v>
      </c>
      <c r="F24" s="44"/>
      <c r="G24" s="44"/>
      <c r="H24" s="44"/>
      <c r="I24" s="44"/>
      <c r="J24" s="46"/>
    </row>
    <row r="25" ht="195">
      <c r="A25" s="36" t="s">
        <v>48</v>
      </c>
      <c r="B25" s="43"/>
      <c r="C25" s="44"/>
      <c r="D25" s="44"/>
      <c r="E25" s="38" t="s">
        <v>101</v>
      </c>
      <c r="F25" s="44"/>
      <c r="G25" s="44"/>
      <c r="H25" s="44"/>
      <c r="I25" s="44"/>
      <c r="J25" s="46"/>
    </row>
    <row r="26">
      <c r="A26" s="36" t="s">
        <v>42</v>
      </c>
      <c r="B26" s="36">
        <v>14</v>
      </c>
      <c r="C26" s="37" t="s">
        <v>102</v>
      </c>
      <c r="D26" s="36" t="s">
        <v>44</v>
      </c>
      <c r="E26" s="38" t="s">
        <v>103</v>
      </c>
      <c r="F26" s="39" t="s">
        <v>89</v>
      </c>
      <c r="G26" s="40">
        <v>412.5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>
      <c r="A27" s="36" t="s">
        <v>47</v>
      </c>
      <c r="B27" s="43"/>
      <c r="C27" s="44"/>
      <c r="D27" s="44"/>
      <c r="E27" s="38" t="s">
        <v>104</v>
      </c>
      <c r="F27" s="44"/>
      <c r="G27" s="44"/>
      <c r="H27" s="44"/>
      <c r="I27" s="44"/>
      <c r="J27" s="46"/>
    </row>
    <row r="28">
      <c r="A28" s="36" t="s">
        <v>82</v>
      </c>
      <c r="B28" s="43"/>
      <c r="C28" s="44"/>
      <c r="D28" s="44"/>
      <c r="E28" s="50" t="s">
        <v>96</v>
      </c>
      <c r="F28" s="44"/>
      <c r="G28" s="44"/>
      <c r="H28" s="44"/>
      <c r="I28" s="44"/>
      <c r="J28" s="46"/>
    </row>
    <row r="29" ht="195">
      <c r="A29" s="36" t="s">
        <v>48</v>
      </c>
      <c r="B29" s="43"/>
      <c r="C29" s="44"/>
      <c r="D29" s="44"/>
      <c r="E29" s="38" t="s">
        <v>101</v>
      </c>
      <c r="F29" s="44"/>
      <c r="G29" s="44"/>
      <c r="H29" s="44"/>
      <c r="I29" s="44"/>
      <c r="J29" s="46"/>
    </row>
    <row r="30">
      <c r="A30" s="36" t="s">
        <v>42</v>
      </c>
      <c r="B30" s="36">
        <v>6</v>
      </c>
      <c r="C30" s="37" t="s">
        <v>105</v>
      </c>
      <c r="D30" s="36" t="s">
        <v>44</v>
      </c>
      <c r="E30" s="38" t="s">
        <v>106</v>
      </c>
      <c r="F30" s="39" t="s">
        <v>107</v>
      </c>
      <c r="G30" s="40">
        <v>70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>
      <c r="A31" s="36" t="s">
        <v>47</v>
      </c>
      <c r="B31" s="43"/>
      <c r="C31" s="44"/>
      <c r="D31" s="44"/>
      <c r="E31" s="45" t="s">
        <v>44</v>
      </c>
      <c r="F31" s="44"/>
      <c r="G31" s="44"/>
      <c r="H31" s="44"/>
      <c r="I31" s="44"/>
      <c r="J31" s="46"/>
    </row>
    <row r="32">
      <c r="A32" s="36" t="s">
        <v>82</v>
      </c>
      <c r="B32" s="43"/>
      <c r="C32" s="44"/>
      <c r="D32" s="44"/>
      <c r="E32" s="50" t="s">
        <v>108</v>
      </c>
      <c r="F32" s="44"/>
      <c r="G32" s="44"/>
      <c r="H32" s="44"/>
      <c r="I32" s="44"/>
      <c r="J32" s="46"/>
    </row>
    <row r="33" ht="75">
      <c r="A33" s="36" t="s">
        <v>48</v>
      </c>
      <c r="B33" s="43"/>
      <c r="C33" s="44"/>
      <c r="D33" s="44"/>
      <c r="E33" s="38" t="s">
        <v>109</v>
      </c>
      <c r="F33" s="44"/>
      <c r="G33" s="44"/>
      <c r="H33" s="44"/>
      <c r="I33" s="44"/>
      <c r="J33" s="46"/>
    </row>
    <row r="34">
      <c r="A34" s="30" t="s">
        <v>39</v>
      </c>
      <c r="B34" s="31"/>
      <c r="C34" s="32" t="s">
        <v>110</v>
      </c>
      <c r="D34" s="33"/>
      <c r="E34" s="30" t="s">
        <v>111</v>
      </c>
      <c r="F34" s="33"/>
      <c r="G34" s="33"/>
      <c r="H34" s="33"/>
      <c r="I34" s="34">
        <f>SUMIFS(I35:I46,A35:A46,"P")</f>
        <v>0</v>
      </c>
      <c r="J34" s="35"/>
    </row>
    <row r="35">
      <c r="A35" s="36" t="s">
        <v>42</v>
      </c>
      <c r="B35" s="36">
        <v>13</v>
      </c>
      <c r="C35" s="37" t="s">
        <v>112</v>
      </c>
      <c r="D35" s="36" t="s">
        <v>44</v>
      </c>
      <c r="E35" s="38" t="s">
        <v>113</v>
      </c>
      <c r="F35" s="39" t="s">
        <v>114</v>
      </c>
      <c r="G35" s="40">
        <v>6</v>
      </c>
      <c r="H35" s="41">
        <v>0</v>
      </c>
      <c r="I35" s="41">
        <f>ROUND(G35*H35,P4)</f>
        <v>0</v>
      </c>
      <c r="J35" s="36"/>
      <c r="O35" s="42">
        <f>I35*0.21</f>
        <v>0</v>
      </c>
      <c r="P35">
        <v>3</v>
      </c>
    </row>
    <row r="36">
      <c r="A36" s="36" t="s">
        <v>47</v>
      </c>
      <c r="B36" s="43"/>
      <c r="C36" s="44"/>
      <c r="D36" s="44"/>
      <c r="E36" s="38" t="s">
        <v>58</v>
      </c>
      <c r="F36" s="44"/>
      <c r="G36" s="44"/>
      <c r="H36" s="44"/>
      <c r="I36" s="44"/>
      <c r="J36" s="46"/>
    </row>
    <row r="37" ht="120">
      <c r="A37" s="36" t="s">
        <v>48</v>
      </c>
      <c r="B37" s="43"/>
      <c r="C37" s="44"/>
      <c r="D37" s="44"/>
      <c r="E37" s="38" t="s">
        <v>115</v>
      </c>
      <c r="F37" s="44"/>
      <c r="G37" s="44"/>
      <c r="H37" s="44"/>
      <c r="I37" s="44"/>
      <c r="J37" s="46"/>
    </row>
    <row r="38">
      <c r="A38" s="36" t="s">
        <v>42</v>
      </c>
      <c r="B38" s="36">
        <v>7</v>
      </c>
      <c r="C38" s="37" t="s">
        <v>116</v>
      </c>
      <c r="D38" s="36" t="s">
        <v>44</v>
      </c>
      <c r="E38" s="38" t="s">
        <v>117</v>
      </c>
      <c r="F38" s="39" t="s">
        <v>114</v>
      </c>
      <c r="G38" s="40">
        <v>11</v>
      </c>
      <c r="H38" s="41">
        <v>0</v>
      </c>
      <c r="I38" s="41">
        <f>ROUND(G38*H38,P4)</f>
        <v>0</v>
      </c>
      <c r="J38" s="36"/>
      <c r="O38" s="42">
        <f>I38*0.21</f>
        <v>0</v>
      </c>
      <c r="P38">
        <v>3</v>
      </c>
    </row>
    <row r="39">
      <c r="A39" s="36" t="s">
        <v>47</v>
      </c>
      <c r="B39" s="43"/>
      <c r="C39" s="44"/>
      <c r="D39" s="44"/>
      <c r="E39" s="45" t="s">
        <v>44</v>
      </c>
      <c r="F39" s="44"/>
      <c r="G39" s="44"/>
      <c r="H39" s="44"/>
      <c r="I39" s="44"/>
      <c r="J39" s="46"/>
    </row>
    <row r="40" ht="75">
      <c r="A40" s="36" t="s">
        <v>48</v>
      </c>
      <c r="B40" s="43"/>
      <c r="C40" s="44"/>
      <c r="D40" s="44"/>
      <c r="E40" s="38" t="s">
        <v>118</v>
      </c>
      <c r="F40" s="44"/>
      <c r="G40" s="44"/>
      <c r="H40" s="44"/>
      <c r="I40" s="44"/>
      <c r="J40" s="46"/>
    </row>
    <row r="41">
      <c r="A41" s="36" t="s">
        <v>42</v>
      </c>
      <c r="B41" s="36">
        <v>8</v>
      </c>
      <c r="C41" s="37" t="s">
        <v>119</v>
      </c>
      <c r="D41" s="36" t="s">
        <v>44</v>
      </c>
      <c r="E41" s="38" t="s">
        <v>120</v>
      </c>
      <c r="F41" s="39" t="s">
        <v>114</v>
      </c>
      <c r="G41" s="40">
        <v>14</v>
      </c>
      <c r="H41" s="41">
        <v>0</v>
      </c>
      <c r="I41" s="41">
        <f>ROUND(G41*H41,P4)</f>
        <v>0</v>
      </c>
      <c r="J41" s="36"/>
      <c r="O41" s="42">
        <f>I41*0.21</f>
        <v>0</v>
      </c>
      <c r="P41">
        <v>3</v>
      </c>
    </row>
    <row r="42">
      <c r="A42" s="36" t="s">
        <v>47</v>
      </c>
      <c r="B42" s="43"/>
      <c r="C42" s="44"/>
      <c r="D42" s="44"/>
      <c r="E42" s="45" t="s">
        <v>44</v>
      </c>
      <c r="F42" s="44"/>
      <c r="G42" s="44"/>
      <c r="H42" s="44"/>
      <c r="I42" s="44"/>
      <c r="J42" s="46"/>
    </row>
    <row r="43" ht="75">
      <c r="A43" s="36" t="s">
        <v>48</v>
      </c>
      <c r="B43" s="43"/>
      <c r="C43" s="44"/>
      <c r="D43" s="44"/>
      <c r="E43" s="38" t="s">
        <v>118</v>
      </c>
      <c r="F43" s="44"/>
      <c r="G43" s="44"/>
      <c r="H43" s="44"/>
      <c r="I43" s="44"/>
      <c r="J43" s="46"/>
    </row>
    <row r="44">
      <c r="A44" s="36" t="s">
        <v>42</v>
      </c>
      <c r="B44" s="36">
        <v>9</v>
      </c>
      <c r="C44" s="37" t="s">
        <v>121</v>
      </c>
      <c r="D44" s="36" t="s">
        <v>44</v>
      </c>
      <c r="E44" s="38" t="s">
        <v>122</v>
      </c>
      <c r="F44" s="39" t="s">
        <v>114</v>
      </c>
      <c r="G44" s="40">
        <v>2</v>
      </c>
      <c r="H44" s="41">
        <v>0</v>
      </c>
      <c r="I44" s="41">
        <f>ROUND(G44*H44,P4)</f>
        <v>0</v>
      </c>
      <c r="J44" s="36"/>
      <c r="O44" s="42">
        <f>I44*0.21</f>
        <v>0</v>
      </c>
      <c r="P44">
        <v>3</v>
      </c>
    </row>
    <row r="45">
      <c r="A45" s="36" t="s">
        <v>47</v>
      </c>
      <c r="B45" s="43"/>
      <c r="C45" s="44"/>
      <c r="D45" s="44"/>
      <c r="E45" s="45" t="s">
        <v>44</v>
      </c>
      <c r="F45" s="44"/>
      <c r="G45" s="44"/>
      <c r="H45" s="44"/>
      <c r="I45" s="44"/>
      <c r="J45" s="46"/>
    </row>
    <row r="46" ht="75">
      <c r="A46" s="36" t="s">
        <v>48</v>
      </c>
      <c r="B46" s="43"/>
      <c r="C46" s="44"/>
      <c r="D46" s="44"/>
      <c r="E46" s="38" t="s">
        <v>118</v>
      </c>
      <c r="F46" s="44"/>
      <c r="G46" s="44"/>
      <c r="H46" s="44"/>
      <c r="I46" s="44"/>
      <c r="J46" s="46"/>
    </row>
    <row r="47">
      <c r="A47" s="30" t="s">
        <v>39</v>
      </c>
      <c r="B47" s="31"/>
      <c r="C47" s="32" t="s">
        <v>123</v>
      </c>
      <c r="D47" s="33"/>
      <c r="E47" s="30" t="s">
        <v>124</v>
      </c>
      <c r="F47" s="33"/>
      <c r="G47" s="33"/>
      <c r="H47" s="33"/>
      <c r="I47" s="34">
        <f>SUMIFS(I48:I51,A48:A51,"P")</f>
        <v>0</v>
      </c>
      <c r="J47" s="35"/>
    </row>
    <row r="48">
      <c r="A48" s="36" t="s">
        <v>42</v>
      </c>
      <c r="B48" s="36">
        <v>10</v>
      </c>
      <c r="C48" s="37" t="s">
        <v>125</v>
      </c>
      <c r="D48" s="36" t="s">
        <v>44</v>
      </c>
      <c r="E48" s="38" t="s">
        <v>126</v>
      </c>
      <c r="F48" s="39" t="s">
        <v>89</v>
      </c>
      <c r="G48" s="40">
        <v>4537.5</v>
      </c>
      <c r="H48" s="41">
        <v>0</v>
      </c>
      <c r="I48" s="41">
        <f>ROUND(G48*H48,P4)</f>
        <v>0</v>
      </c>
      <c r="J48" s="36"/>
      <c r="O48" s="42">
        <f>I48*0.21</f>
        <v>0</v>
      </c>
      <c r="P48">
        <v>3</v>
      </c>
    </row>
    <row r="49">
      <c r="A49" s="36" t="s">
        <v>47</v>
      </c>
      <c r="B49" s="43"/>
      <c r="C49" s="44"/>
      <c r="D49" s="44"/>
      <c r="E49" s="38" t="s">
        <v>81</v>
      </c>
      <c r="F49" s="44"/>
      <c r="G49" s="44"/>
      <c r="H49" s="44"/>
      <c r="I49" s="44"/>
      <c r="J49" s="46"/>
    </row>
    <row r="50" ht="45">
      <c r="A50" s="36" t="s">
        <v>82</v>
      </c>
      <c r="B50" s="43"/>
      <c r="C50" s="44"/>
      <c r="D50" s="44"/>
      <c r="E50" s="50" t="s">
        <v>91</v>
      </c>
      <c r="F50" s="44"/>
      <c r="G50" s="44"/>
      <c r="H50" s="44"/>
      <c r="I50" s="44"/>
      <c r="J50" s="46"/>
    </row>
    <row r="51" ht="75">
      <c r="A51" s="36" t="s">
        <v>48</v>
      </c>
      <c r="B51" s="43"/>
      <c r="C51" s="44"/>
      <c r="D51" s="44"/>
      <c r="E51" s="38" t="s">
        <v>127</v>
      </c>
      <c r="F51" s="44"/>
      <c r="G51" s="44"/>
      <c r="H51" s="44"/>
      <c r="I51" s="44"/>
      <c r="J51" s="46"/>
    </row>
    <row r="52">
      <c r="A52" s="30" t="s">
        <v>39</v>
      </c>
      <c r="B52" s="31"/>
      <c r="C52" s="32" t="s">
        <v>128</v>
      </c>
      <c r="D52" s="33"/>
      <c r="E52" s="30" t="s">
        <v>129</v>
      </c>
      <c r="F52" s="33"/>
      <c r="G52" s="33"/>
      <c r="H52" s="33"/>
      <c r="I52" s="34">
        <f>SUMIFS(I53:I60,A53:A60,"P")</f>
        <v>0</v>
      </c>
      <c r="J52" s="35"/>
    </row>
    <row r="53" ht="30">
      <c r="A53" s="36" t="s">
        <v>42</v>
      </c>
      <c r="B53" s="36">
        <v>11</v>
      </c>
      <c r="C53" s="37" t="s">
        <v>130</v>
      </c>
      <c r="D53" s="36" t="s">
        <v>44</v>
      </c>
      <c r="E53" s="38" t="s">
        <v>131</v>
      </c>
      <c r="F53" s="39" t="s">
        <v>89</v>
      </c>
      <c r="G53" s="40">
        <v>183.5</v>
      </c>
      <c r="H53" s="41">
        <v>0</v>
      </c>
      <c r="I53" s="41">
        <f>ROUND(G53*H53,P4)</f>
        <v>0</v>
      </c>
      <c r="J53" s="36"/>
      <c r="O53" s="42">
        <f>I53*0.21</f>
        <v>0</v>
      </c>
      <c r="P53">
        <v>3</v>
      </c>
    </row>
    <row r="54" ht="30">
      <c r="A54" s="36" t="s">
        <v>47</v>
      </c>
      <c r="B54" s="43"/>
      <c r="C54" s="44"/>
      <c r="D54" s="44"/>
      <c r="E54" s="38" t="s">
        <v>132</v>
      </c>
      <c r="F54" s="44"/>
      <c r="G54" s="44"/>
      <c r="H54" s="44"/>
      <c r="I54" s="44"/>
      <c r="J54" s="46"/>
    </row>
    <row r="55" ht="45">
      <c r="A55" s="36" t="s">
        <v>82</v>
      </c>
      <c r="B55" s="43"/>
      <c r="C55" s="44"/>
      <c r="D55" s="44"/>
      <c r="E55" s="50" t="s">
        <v>133</v>
      </c>
      <c r="F55" s="44"/>
      <c r="G55" s="44"/>
      <c r="H55" s="44"/>
      <c r="I55" s="44"/>
      <c r="J55" s="46"/>
    </row>
    <row r="56" ht="105">
      <c r="A56" s="36" t="s">
        <v>48</v>
      </c>
      <c r="B56" s="43"/>
      <c r="C56" s="44"/>
      <c r="D56" s="44"/>
      <c r="E56" s="38" t="s">
        <v>134</v>
      </c>
      <c r="F56" s="44"/>
      <c r="G56" s="44"/>
      <c r="H56" s="44"/>
      <c r="I56" s="44"/>
      <c r="J56" s="46"/>
    </row>
    <row r="57">
      <c r="A57" s="36" t="s">
        <v>42</v>
      </c>
      <c r="B57" s="36">
        <v>4</v>
      </c>
      <c r="C57" s="37" t="s">
        <v>135</v>
      </c>
      <c r="D57" s="36" t="s">
        <v>44</v>
      </c>
      <c r="E57" s="38" t="s">
        <v>136</v>
      </c>
      <c r="F57" s="39" t="s">
        <v>107</v>
      </c>
      <c r="G57" s="40">
        <v>70</v>
      </c>
      <c r="H57" s="41">
        <v>0</v>
      </c>
      <c r="I57" s="41">
        <f>ROUND(G57*H57,P4)</f>
        <v>0</v>
      </c>
      <c r="J57" s="36"/>
      <c r="O57" s="42">
        <f>I57*0.21</f>
        <v>0</v>
      </c>
      <c r="P57">
        <v>3</v>
      </c>
    </row>
    <row r="58">
      <c r="A58" s="36" t="s">
        <v>47</v>
      </c>
      <c r="B58" s="43"/>
      <c r="C58" s="44"/>
      <c r="D58" s="44"/>
      <c r="E58" s="45" t="s">
        <v>44</v>
      </c>
      <c r="F58" s="44"/>
      <c r="G58" s="44"/>
      <c r="H58" s="44"/>
      <c r="I58" s="44"/>
      <c r="J58" s="46"/>
    </row>
    <row r="59">
      <c r="A59" s="36" t="s">
        <v>82</v>
      </c>
      <c r="B59" s="43"/>
      <c r="C59" s="44"/>
      <c r="D59" s="44"/>
      <c r="E59" s="50" t="s">
        <v>108</v>
      </c>
      <c r="F59" s="44"/>
      <c r="G59" s="44"/>
      <c r="H59" s="44"/>
      <c r="I59" s="44"/>
      <c r="J59" s="46"/>
    </row>
    <row r="60" ht="75">
      <c r="A60" s="36" t="s">
        <v>48</v>
      </c>
      <c r="B60" s="47"/>
      <c r="C60" s="48"/>
      <c r="D60" s="48"/>
      <c r="E60" s="38" t="s">
        <v>137</v>
      </c>
      <c r="F60" s="48"/>
      <c r="G60" s="48"/>
      <c r="H60" s="48"/>
      <c r="I60" s="48"/>
      <c r="J60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5</v>
      </c>
    </row>
    <row r="2" ht="20.25">
      <c r="A2" s="1"/>
      <c r="B2" s="15"/>
      <c r="C2" s="16"/>
      <c r="D2" s="16"/>
      <c r="E2" s="17" t="s">
        <v>21</v>
      </c>
      <c r="F2" s="16"/>
      <c r="G2" s="16"/>
      <c r="H2" s="16"/>
      <c r="I2" s="16"/>
      <c r="J2" s="18"/>
    </row>
    <row r="3">
      <c r="A3" s="3" t="s">
        <v>22</v>
      </c>
      <c r="B3" s="19" t="s">
        <v>23</v>
      </c>
      <c r="C3" s="20" t="s">
        <v>24</v>
      </c>
      <c r="D3" s="21"/>
      <c r="E3" s="22" t="s">
        <v>25</v>
      </c>
      <c r="F3" s="16"/>
      <c r="G3" s="16"/>
      <c r="H3" s="23" t="s">
        <v>15</v>
      </c>
      <c r="I3" s="24">
        <f>SUMIFS(I8:I67,A8:A67,"SD")</f>
        <v>0</v>
      </c>
      <c r="J3" s="18"/>
      <c r="O3">
        <v>0</v>
      </c>
      <c r="P3">
        <v>2</v>
      </c>
    </row>
    <row r="4">
      <c r="A4" s="3" t="s">
        <v>26</v>
      </c>
      <c r="B4" s="19" t="s">
        <v>27</v>
      </c>
      <c r="C4" s="20" t="s">
        <v>15</v>
      </c>
      <c r="D4" s="21"/>
      <c r="E4" s="22" t="s">
        <v>16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25" t="s">
        <v>28</v>
      </c>
      <c r="B5" s="26" t="s">
        <v>29</v>
      </c>
      <c r="C5" s="7" t="s">
        <v>30</v>
      </c>
      <c r="D5" s="7" t="s">
        <v>31</v>
      </c>
      <c r="E5" s="7" t="s">
        <v>32</v>
      </c>
      <c r="F5" s="7" t="s">
        <v>33</v>
      </c>
      <c r="G5" s="7" t="s">
        <v>34</v>
      </c>
      <c r="H5" s="7" t="s">
        <v>35</v>
      </c>
      <c r="I5" s="7"/>
      <c r="J5" s="27" t="s">
        <v>36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37</v>
      </c>
      <c r="I6" s="7" t="s">
        <v>38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39</v>
      </c>
      <c r="B8" s="31"/>
      <c r="C8" s="32" t="s">
        <v>76</v>
      </c>
      <c r="D8" s="33"/>
      <c r="E8" s="30" t="s">
        <v>77</v>
      </c>
      <c r="F8" s="33"/>
      <c r="G8" s="33"/>
      <c r="H8" s="33"/>
      <c r="I8" s="34">
        <f>SUMIFS(I9:I12,A9:A12,"P")</f>
        <v>0</v>
      </c>
      <c r="J8" s="35"/>
    </row>
    <row r="9">
      <c r="A9" s="36" t="s">
        <v>42</v>
      </c>
      <c r="B9" s="36">
        <v>1</v>
      </c>
      <c r="C9" s="37" t="s">
        <v>138</v>
      </c>
      <c r="D9" s="36" t="s">
        <v>44</v>
      </c>
      <c r="E9" s="38" t="s">
        <v>139</v>
      </c>
      <c r="F9" s="39" t="s">
        <v>80</v>
      </c>
      <c r="G9" s="40">
        <v>1293.75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47</v>
      </c>
      <c r="B10" s="43"/>
      <c r="C10" s="44"/>
      <c r="D10" s="44"/>
      <c r="E10" s="38" t="s">
        <v>140</v>
      </c>
      <c r="F10" s="44"/>
      <c r="G10" s="44"/>
      <c r="H10" s="44"/>
      <c r="I10" s="44"/>
      <c r="J10" s="46"/>
    </row>
    <row r="11" ht="45">
      <c r="A11" s="36" t="s">
        <v>82</v>
      </c>
      <c r="B11" s="43"/>
      <c r="C11" s="44"/>
      <c r="D11" s="44"/>
      <c r="E11" s="50" t="s">
        <v>141</v>
      </c>
      <c r="F11" s="44"/>
      <c r="G11" s="44"/>
      <c r="H11" s="44"/>
      <c r="I11" s="44"/>
      <c r="J11" s="46"/>
    </row>
    <row r="12" ht="120">
      <c r="A12" s="36" t="s">
        <v>48</v>
      </c>
      <c r="B12" s="43"/>
      <c r="C12" s="44"/>
      <c r="D12" s="44"/>
      <c r="E12" s="38" t="s">
        <v>84</v>
      </c>
      <c r="F12" s="44"/>
      <c r="G12" s="44"/>
      <c r="H12" s="44"/>
      <c r="I12" s="44"/>
      <c r="J12" s="46"/>
    </row>
    <row r="13">
      <c r="A13" s="30" t="s">
        <v>39</v>
      </c>
      <c r="B13" s="31"/>
      <c r="C13" s="32" t="s">
        <v>85</v>
      </c>
      <c r="D13" s="33"/>
      <c r="E13" s="30" t="s">
        <v>86</v>
      </c>
      <c r="F13" s="33"/>
      <c r="G13" s="33"/>
      <c r="H13" s="33"/>
      <c r="I13" s="34">
        <f>SUMIFS(I14:I37,A14:A37,"P")</f>
        <v>0</v>
      </c>
      <c r="J13" s="35"/>
    </row>
    <row r="14">
      <c r="A14" s="36" t="s">
        <v>42</v>
      </c>
      <c r="B14" s="36">
        <v>2</v>
      </c>
      <c r="C14" s="37" t="s">
        <v>87</v>
      </c>
      <c r="D14" s="36" t="s">
        <v>44</v>
      </c>
      <c r="E14" s="38" t="s">
        <v>88</v>
      </c>
      <c r="F14" s="39" t="s">
        <v>89</v>
      </c>
      <c r="G14" s="40">
        <v>11250</v>
      </c>
      <c r="H14" s="41">
        <v>0</v>
      </c>
      <c r="I14" s="41">
        <f>ROUND(G14*H14,P4)</f>
        <v>0</v>
      </c>
      <c r="J14" s="36"/>
      <c r="O14" s="42">
        <f>I14*0.21</f>
        <v>0</v>
      </c>
      <c r="P14">
        <v>3</v>
      </c>
    </row>
    <row r="15">
      <c r="A15" s="36" t="s">
        <v>47</v>
      </c>
      <c r="B15" s="43"/>
      <c r="C15" s="44"/>
      <c r="D15" s="44"/>
      <c r="E15" s="45" t="s">
        <v>44</v>
      </c>
      <c r="F15" s="44"/>
      <c r="G15" s="44"/>
      <c r="H15" s="44"/>
      <c r="I15" s="44"/>
      <c r="J15" s="46"/>
    </row>
    <row r="16">
      <c r="A16" s="36" t="s">
        <v>82</v>
      </c>
      <c r="B16" s="43"/>
      <c r="C16" s="44"/>
      <c r="D16" s="44"/>
      <c r="E16" s="50" t="s">
        <v>142</v>
      </c>
      <c r="F16" s="44"/>
      <c r="G16" s="44"/>
      <c r="H16" s="44"/>
      <c r="I16" s="44"/>
      <c r="J16" s="46"/>
    </row>
    <row r="17" ht="120">
      <c r="A17" s="36" t="s">
        <v>48</v>
      </c>
      <c r="B17" s="43"/>
      <c r="C17" s="44"/>
      <c r="D17" s="44"/>
      <c r="E17" s="38" t="s">
        <v>92</v>
      </c>
      <c r="F17" s="44"/>
      <c r="G17" s="44"/>
      <c r="H17" s="44"/>
      <c r="I17" s="44"/>
      <c r="J17" s="46"/>
    </row>
    <row r="18">
      <c r="A18" s="36" t="s">
        <v>42</v>
      </c>
      <c r="B18" s="36">
        <v>16</v>
      </c>
      <c r="C18" s="37" t="s">
        <v>143</v>
      </c>
      <c r="D18" s="36" t="s">
        <v>44</v>
      </c>
      <c r="E18" s="38" t="s">
        <v>144</v>
      </c>
      <c r="F18" s="39" t="s">
        <v>89</v>
      </c>
      <c r="G18" s="40">
        <v>12937.5</v>
      </c>
      <c r="H18" s="41">
        <v>0</v>
      </c>
      <c r="I18" s="41">
        <f>ROUND(G18*H18,P4)</f>
        <v>0</v>
      </c>
      <c r="J18" s="36"/>
      <c r="O18" s="42">
        <f>I18*0.21</f>
        <v>0</v>
      </c>
      <c r="P18">
        <v>3</v>
      </c>
    </row>
    <row r="19">
      <c r="A19" s="36" t="s">
        <v>47</v>
      </c>
      <c r="B19" s="43"/>
      <c r="C19" s="44"/>
      <c r="D19" s="44"/>
      <c r="E19" s="38" t="s">
        <v>145</v>
      </c>
      <c r="F19" s="44"/>
      <c r="G19" s="44"/>
      <c r="H19" s="44"/>
      <c r="I19" s="44"/>
      <c r="J19" s="46"/>
    </row>
    <row r="20" ht="45">
      <c r="A20" s="36" t="s">
        <v>82</v>
      </c>
      <c r="B20" s="43"/>
      <c r="C20" s="44"/>
      <c r="D20" s="44"/>
      <c r="E20" s="50" t="s">
        <v>146</v>
      </c>
      <c r="F20" s="44"/>
      <c r="G20" s="44"/>
      <c r="H20" s="44"/>
      <c r="I20" s="44"/>
      <c r="J20" s="46"/>
    </row>
    <row r="21" ht="120">
      <c r="A21" s="36" t="s">
        <v>48</v>
      </c>
      <c r="B21" s="43"/>
      <c r="C21" s="44"/>
      <c r="D21" s="44"/>
      <c r="E21" s="38" t="s">
        <v>92</v>
      </c>
      <c r="F21" s="44"/>
      <c r="G21" s="44"/>
      <c r="H21" s="44"/>
      <c r="I21" s="44"/>
      <c r="J21" s="46"/>
    </row>
    <row r="22">
      <c r="A22" s="36" t="s">
        <v>42</v>
      </c>
      <c r="B22" s="36">
        <v>14</v>
      </c>
      <c r="C22" s="37" t="s">
        <v>93</v>
      </c>
      <c r="D22" s="36" t="s">
        <v>44</v>
      </c>
      <c r="E22" s="38" t="s">
        <v>94</v>
      </c>
      <c r="F22" s="39" t="s">
        <v>89</v>
      </c>
      <c r="G22" s="40">
        <v>1687.5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>
      <c r="A23" s="36" t="s">
        <v>47</v>
      </c>
      <c r="B23" s="43"/>
      <c r="C23" s="44"/>
      <c r="D23" s="44"/>
      <c r="E23" s="38" t="s">
        <v>147</v>
      </c>
      <c r="F23" s="44"/>
      <c r="G23" s="44"/>
      <c r="H23" s="44"/>
      <c r="I23" s="44"/>
      <c r="J23" s="46"/>
    </row>
    <row r="24">
      <c r="A24" s="36" t="s">
        <v>82</v>
      </c>
      <c r="B24" s="43"/>
      <c r="C24" s="44"/>
      <c r="D24" s="44"/>
      <c r="E24" s="50" t="s">
        <v>148</v>
      </c>
      <c r="F24" s="44"/>
      <c r="G24" s="44"/>
      <c r="H24" s="44"/>
      <c r="I24" s="44"/>
      <c r="J24" s="46"/>
    </row>
    <row r="25" ht="105">
      <c r="A25" s="36" t="s">
        <v>48</v>
      </c>
      <c r="B25" s="43"/>
      <c r="C25" s="44"/>
      <c r="D25" s="44"/>
      <c r="E25" s="38" t="s">
        <v>97</v>
      </c>
      <c r="F25" s="44"/>
      <c r="G25" s="44"/>
      <c r="H25" s="44"/>
      <c r="I25" s="44"/>
      <c r="J25" s="46"/>
    </row>
    <row r="26">
      <c r="A26" s="36" t="s">
        <v>42</v>
      </c>
      <c r="B26" s="36">
        <v>3</v>
      </c>
      <c r="C26" s="37" t="s">
        <v>98</v>
      </c>
      <c r="D26" s="36" t="s">
        <v>44</v>
      </c>
      <c r="E26" s="38" t="s">
        <v>99</v>
      </c>
      <c r="F26" s="39" t="s">
        <v>89</v>
      </c>
      <c r="G26" s="40">
        <v>11250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>
      <c r="A27" s="36" t="s">
        <v>47</v>
      </c>
      <c r="B27" s="43"/>
      <c r="C27" s="44"/>
      <c r="D27" s="44"/>
      <c r="E27" s="45" t="s">
        <v>44</v>
      </c>
      <c r="F27" s="44"/>
      <c r="G27" s="44"/>
      <c r="H27" s="44"/>
      <c r="I27" s="44"/>
      <c r="J27" s="46"/>
    </row>
    <row r="28">
      <c r="A28" s="36" t="s">
        <v>82</v>
      </c>
      <c r="B28" s="43"/>
      <c r="C28" s="44"/>
      <c r="D28" s="44"/>
      <c r="E28" s="50" t="s">
        <v>142</v>
      </c>
      <c r="F28" s="44"/>
      <c r="G28" s="44"/>
      <c r="H28" s="44"/>
      <c r="I28" s="44"/>
      <c r="J28" s="46"/>
    </row>
    <row r="29" ht="195">
      <c r="A29" s="36" t="s">
        <v>48</v>
      </c>
      <c r="B29" s="43"/>
      <c r="C29" s="44"/>
      <c r="D29" s="44"/>
      <c r="E29" s="38" t="s">
        <v>101</v>
      </c>
      <c r="F29" s="44"/>
      <c r="G29" s="44"/>
      <c r="H29" s="44"/>
      <c r="I29" s="44"/>
      <c r="J29" s="46"/>
    </row>
    <row r="30">
      <c r="A30" s="36" t="s">
        <v>42</v>
      </c>
      <c r="B30" s="36">
        <v>4</v>
      </c>
      <c r="C30" s="37" t="s">
        <v>102</v>
      </c>
      <c r="D30" s="36" t="s">
        <v>44</v>
      </c>
      <c r="E30" s="38" t="s">
        <v>103</v>
      </c>
      <c r="F30" s="39" t="s">
        <v>89</v>
      </c>
      <c r="G30" s="40">
        <v>12937.5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>
      <c r="A31" s="36" t="s">
        <v>47</v>
      </c>
      <c r="B31" s="43"/>
      <c r="C31" s="44"/>
      <c r="D31" s="44"/>
      <c r="E31" s="38" t="s">
        <v>149</v>
      </c>
      <c r="F31" s="44"/>
      <c r="G31" s="44"/>
      <c r="H31" s="44"/>
      <c r="I31" s="44"/>
      <c r="J31" s="46"/>
    </row>
    <row r="32" ht="45">
      <c r="A32" s="36" t="s">
        <v>82</v>
      </c>
      <c r="B32" s="43"/>
      <c r="C32" s="44"/>
      <c r="D32" s="44"/>
      <c r="E32" s="50" t="s">
        <v>150</v>
      </c>
      <c r="F32" s="44"/>
      <c r="G32" s="44"/>
      <c r="H32" s="44"/>
      <c r="I32" s="44"/>
      <c r="J32" s="46"/>
    </row>
    <row r="33" ht="195">
      <c r="A33" s="36" t="s">
        <v>48</v>
      </c>
      <c r="B33" s="43"/>
      <c r="C33" s="44"/>
      <c r="D33" s="44"/>
      <c r="E33" s="38" t="s">
        <v>101</v>
      </c>
      <c r="F33" s="44"/>
      <c r="G33" s="44"/>
      <c r="H33" s="44"/>
      <c r="I33" s="44"/>
      <c r="J33" s="46"/>
    </row>
    <row r="34">
      <c r="A34" s="36" t="s">
        <v>42</v>
      </c>
      <c r="B34" s="36">
        <v>7</v>
      </c>
      <c r="C34" s="37" t="s">
        <v>105</v>
      </c>
      <c r="D34" s="36" t="s">
        <v>44</v>
      </c>
      <c r="E34" s="38" t="s">
        <v>106</v>
      </c>
      <c r="F34" s="39" t="s">
        <v>107</v>
      </c>
      <c r="G34" s="40">
        <v>70</v>
      </c>
      <c r="H34" s="41">
        <v>0</v>
      </c>
      <c r="I34" s="41">
        <f>ROUND(G34*H34,P4)</f>
        <v>0</v>
      </c>
      <c r="J34" s="36"/>
      <c r="O34" s="42">
        <f>I34*0.21</f>
        <v>0</v>
      </c>
      <c r="P34">
        <v>3</v>
      </c>
    </row>
    <row r="35">
      <c r="A35" s="36" t="s">
        <v>47</v>
      </c>
      <c r="B35" s="43"/>
      <c r="C35" s="44"/>
      <c r="D35" s="44"/>
      <c r="E35" s="45" t="s">
        <v>44</v>
      </c>
      <c r="F35" s="44"/>
      <c r="G35" s="44"/>
      <c r="H35" s="44"/>
      <c r="I35" s="44"/>
      <c r="J35" s="46"/>
    </row>
    <row r="36">
      <c r="A36" s="36" t="s">
        <v>82</v>
      </c>
      <c r="B36" s="43"/>
      <c r="C36" s="44"/>
      <c r="D36" s="44"/>
      <c r="E36" s="50" t="s">
        <v>108</v>
      </c>
      <c r="F36" s="44"/>
      <c r="G36" s="44"/>
      <c r="H36" s="44"/>
      <c r="I36" s="44"/>
      <c r="J36" s="46"/>
    </row>
    <row r="37" ht="75">
      <c r="A37" s="36" t="s">
        <v>48</v>
      </c>
      <c r="B37" s="43"/>
      <c r="C37" s="44"/>
      <c r="D37" s="44"/>
      <c r="E37" s="38" t="s">
        <v>109</v>
      </c>
      <c r="F37" s="44"/>
      <c r="G37" s="44"/>
      <c r="H37" s="44"/>
      <c r="I37" s="44"/>
      <c r="J37" s="46"/>
    </row>
    <row r="38">
      <c r="A38" s="30" t="s">
        <v>39</v>
      </c>
      <c r="B38" s="31"/>
      <c r="C38" s="32" t="s">
        <v>110</v>
      </c>
      <c r="D38" s="33"/>
      <c r="E38" s="30" t="s">
        <v>111</v>
      </c>
      <c r="F38" s="33"/>
      <c r="G38" s="33"/>
      <c r="H38" s="33"/>
      <c r="I38" s="34">
        <f>SUMIFS(I39:I50,A39:A50,"P")</f>
        <v>0</v>
      </c>
      <c r="J38" s="35"/>
    </row>
    <row r="39">
      <c r="A39" s="36" t="s">
        <v>42</v>
      </c>
      <c r="B39" s="36">
        <v>15</v>
      </c>
      <c r="C39" s="37" t="s">
        <v>112</v>
      </c>
      <c r="D39" s="36" t="s">
        <v>44</v>
      </c>
      <c r="E39" s="38" t="s">
        <v>113</v>
      </c>
      <c r="F39" s="39" t="s">
        <v>114</v>
      </c>
      <c r="G39" s="40">
        <v>10</v>
      </c>
      <c r="H39" s="41">
        <v>0</v>
      </c>
      <c r="I39" s="41">
        <f>ROUND(G39*H39,P4)</f>
        <v>0</v>
      </c>
      <c r="J39" s="36"/>
      <c r="O39" s="42">
        <f>I39*0.21</f>
        <v>0</v>
      </c>
      <c r="P39">
        <v>3</v>
      </c>
    </row>
    <row r="40">
      <c r="A40" s="36" t="s">
        <v>47</v>
      </c>
      <c r="B40" s="43"/>
      <c r="C40" s="44"/>
      <c r="D40" s="44"/>
      <c r="E40" s="38" t="s">
        <v>58</v>
      </c>
      <c r="F40" s="44"/>
      <c r="G40" s="44"/>
      <c r="H40" s="44"/>
      <c r="I40" s="44"/>
      <c r="J40" s="46"/>
    </row>
    <row r="41" ht="120">
      <c r="A41" s="36" t="s">
        <v>48</v>
      </c>
      <c r="B41" s="43"/>
      <c r="C41" s="44"/>
      <c r="D41" s="44"/>
      <c r="E41" s="38" t="s">
        <v>115</v>
      </c>
      <c r="F41" s="44"/>
      <c r="G41" s="44"/>
      <c r="H41" s="44"/>
      <c r="I41" s="44"/>
      <c r="J41" s="46"/>
    </row>
    <row r="42">
      <c r="A42" s="36" t="s">
        <v>42</v>
      </c>
      <c r="B42" s="36">
        <v>8</v>
      </c>
      <c r="C42" s="37" t="s">
        <v>116</v>
      </c>
      <c r="D42" s="36" t="s">
        <v>44</v>
      </c>
      <c r="E42" s="38" t="s">
        <v>117</v>
      </c>
      <c r="F42" s="39" t="s">
        <v>114</v>
      </c>
      <c r="G42" s="40">
        <v>13</v>
      </c>
      <c r="H42" s="41">
        <v>0</v>
      </c>
      <c r="I42" s="41">
        <f>ROUND(G42*H42,P4)</f>
        <v>0</v>
      </c>
      <c r="J42" s="36"/>
      <c r="O42" s="42">
        <f>I42*0.21</f>
        <v>0</v>
      </c>
      <c r="P42">
        <v>3</v>
      </c>
    </row>
    <row r="43">
      <c r="A43" s="36" t="s">
        <v>47</v>
      </c>
      <c r="B43" s="43"/>
      <c r="C43" s="44"/>
      <c r="D43" s="44"/>
      <c r="E43" s="45" t="s">
        <v>44</v>
      </c>
      <c r="F43" s="44"/>
      <c r="G43" s="44"/>
      <c r="H43" s="44"/>
      <c r="I43" s="44"/>
      <c r="J43" s="46"/>
    </row>
    <row r="44" ht="75">
      <c r="A44" s="36" t="s">
        <v>48</v>
      </c>
      <c r="B44" s="43"/>
      <c r="C44" s="44"/>
      <c r="D44" s="44"/>
      <c r="E44" s="38" t="s">
        <v>118</v>
      </c>
      <c r="F44" s="44"/>
      <c r="G44" s="44"/>
      <c r="H44" s="44"/>
      <c r="I44" s="44"/>
      <c r="J44" s="46"/>
    </row>
    <row r="45">
      <c r="A45" s="36" t="s">
        <v>42</v>
      </c>
      <c r="B45" s="36">
        <v>9</v>
      </c>
      <c r="C45" s="37" t="s">
        <v>119</v>
      </c>
      <c r="D45" s="36" t="s">
        <v>44</v>
      </c>
      <c r="E45" s="38" t="s">
        <v>120</v>
      </c>
      <c r="F45" s="39" t="s">
        <v>114</v>
      </c>
      <c r="G45" s="40">
        <v>30</v>
      </c>
      <c r="H45" s="41">
        <v>0</v>
      </c>
      <c r="I45" s="41">
        <f>ROUND(G45*H45,P4)</f>
        <v>0</v>
      </c>
      <c r="J45" s="36"/>
      <c r="O45" s="42">
        <f>I45*0.21</f>
        <v>0</v>
      </c>
      <c r="P45">
        <v>3</v>
      </c>
    </row>
    <row r="46">
      <c r="A46" s="36" t="s">
        <v>47</v>
      </c>
      <c r="B46" s="43"/>
      <c r="C46" s="44"/>
      <c r="D46" s="44"/>
      <c r="E46" s="45" t="s">
        <v>44</v>
      </c>
      <c r="F46" s="44"/>
      <c r="G46" s="44"/>
      <c r="H46" s="44"/>
      <c r="I46" s="44"/>
      <c r="J46" s="46"/>
    </row>
    <row r="47" ht="75">
      <c r="A47" s="36" t="s">
        <v>48</v>
      </c>
      <c r="B47" s="43"/>
      <c r="C47" s="44"/>
      <c r="D47" s="44"/>
      <c r="E47" s="38" t="s">
        <v>118</v>
      </c>
      <c r="F47" s="44"/>
      <c r="G47" s="44"/>
      <c r="H47" s="44"/>
      <c r="I47" s="44"/>
      <c r="J47" s="46"/>
    </row>
    <row r="48">
      <c r="A48" s="36" t="s">
        <v>42</v>
      </c>
      <c r="B48" s="36">
        <v>10</v>
      </c>
      <c r="C48" s="37" t="s">
        <v>121</v>
      </c>
      <c r="D48" s="36" t="s">
        <v>44</v>
      </c>
      <c r="E48" s="38" t="s">
        <v>122</v>
      </c>
      <c r="F48" s="39" t="s">
        <v>114</v>
      </c>
      <c r="G48" s="40">
        <v>16</v>
      </c>
      <c r="H48" s="41">
        <v>0</v>
      </c>
      <c r="I48" s="41">
        <f>ROUND(G48*H48,P4)</f>
        <v>0</v>
      </c>
      <c r="J48" s="36"/>
      <c r="O48" s="42">
        <f>I48*0.21</f>
        <v>0</v>
      </c>
      <c r="P48">
        <v>3</v>
      </c>
    </row>
    <row r="49">
      <c r="A49" s="36" t="s">
        <v>47</v>
      </c>
      <c r="B49" s="43"/>
      <c r="C49" s="44"/>
      <c r="D49" s="44"/>
      <c r="E49" s="45" t="s">
        <v>44</v>
      </c>
      <c r="F49" s="44"/>
      <c r="G49" s="44"/>
      <c r="H49" s="44"/>
      <c r="I49" s="44"/>
      <c r="J49" s="46"/>
    </row>
    <row r="50" ht="75">
      <c r="A50" s="36" t="s">
        <v>48</v>
      </c>
      <c r="B50" s="43"/>
      <c r="C50" s="44"/>
      <c r="D50" s="44"/>
      <c r="E50" s="38" t="s">
        <v>118</v>
      </c>
      <c r="F50" s="44"/>
      <c r="G50" s="44"/>
      <c r="H50" s="44"/>
      <c r="I50" s="44"/>
      <c r="J50" s="46"/>
    </row>
    <row r="51">
      <c r="A51" s="30" t="s">
        <v>39</v>
      </c>
      <c r="B51" s="31"/>
      <c r="C51" s="32" t="s">
        <v>123</v>
      </c>
      <c r="D51" s="33"/>
      <c r="E51" s="30" t="s">
        <v>124</v>
      </c>
      <c r="F51" s="33"/>
      <c r="G51" s="33"/>
      <c r="H51" s="33"/>
      <c r="I51" s="34">
        <f>SUMIFS(I52:I55,A52:A55,"P")</f>
        <v>0</v>
      </c>
      <c r="J51" s="35"/>
    </row>
    <row r="52">
      <c r="A52" s="36" t="s">
        <v>42</v>
      </c>
      <c r="B52" s="36">
        <v>11</v>
      </c>
      <c r="C52" s="37" t="s">
        <v>125</v>
      </c>
      <c r="D52" s="36" t="s">
        <v>44</v>
      </c>
      <c r="E52" s="38" t="s">
        <v>126</v>
      </c>
      <c r="F52" s="39" t="s">
        <v>89</v>
      </c>
      <c r="G52" s="40">
        <v>12937.5</v>
      </c>
      <c r="H52" s="41">
        <v>0</v>
      </c>
      <c r="I52" s="41">
        <f>ROUND(G52*H52,P4)</f>
        <v>0</v>
      </c>
      <c r="J52" s="36"/>
      <c r="O52" s="42">
        <f>I52*0.21</f>
        <v>0</v>
      </c>
      <c r="P52">
        <v>3</v>
      </c>
    </row>
    <row r="53">
      <c r="A53" s="36" t="s">
        <v>47</v>
      </c>
      <c r="B53" s="43"/>
      <c r="C53" s="44"/>
      <c r="D53" s="44"/>
      <c r="E53" s="38" t="s">
        <v>140</v>
      </c>
      <c r="F53" s="44"/>
      <c r="G53" s="44"/>
      <c r="H53" s="44"/>
      <c r="I53" s="44"/>
      <c r="J53" s="46"/>
    </row>
    <row r="54" ht="45">
      <c r="A54" s="36" t="s">
        <v>82</v>
      </c>
      <c r="B54" s="43"/>
      <c r="C54" s="44"/>
      <c r="D54" s="44"/>
      <c r="E54" s="50" t="s">
        <v>146</v>
      </c>
      <c r="F54" s="44"/>
      <c r="G54" s="44"/>
      <c r="H54" s="44"/>
      <c r="I54" s="44"/>
      <c r="J54" s="46"/>
    </row>
    <row r="55" ht="75">
      <c r="A55" s="36" t="s">
        <v>48</v>
      </c>
      <c r="B55" s="43"/>
      <c r="C55" s="44"/>
      <c r="D55" s="44"/>
      <c r="E55" s="38" t="s">
        <v>127</v>
      </c>
      <c r="F55" s="44"/>
      <c r="G55" s="44"/>
      <c r="H55" s="44"/>
      <c r="I55" s="44"/>
      <c r="J55" s="46"/>
    </row>
    <row r="56">
      <c r="A56" s="30" t="s">
        <v>39</v>
      </c>
      <c r="B56" s="31"/>
      <c r="C56" s="32" t="s">
        <v>128</v>
      </c>
      <c r="D56" s="33"/>
      <c r="E56" s="30" t="s">
        <v>129</v>
      </c>
      <c r="F56" s="33"/>
      <c r="G56" s="33"/>
      <c r="H56" s="33"/>
      <c r="I56" s="34">
        <f>SUMIFS(I57:I67,A57:A67,"P")</f>
        <v>0</v>
      </c>
      <c r="J56" s="35"/>
    </row>
    <row r="57" ht="30">
      <c r="A57" s="36" t="s">
        <v>42</v>
      </c>
      <c r="B57" s="36">
        <v>12</v>
      </c>
      <c r="C57" s="37" t="s">
        <v>130</v>
      </c>
      <c r="D57" s="36" t="s">
        <v>44</v>
      </c>
      <c r="E57" s="38" t="s">
        <v>131</v>
      </c>
      <c r="F57" s="39" t="s">
        <v>89</v>
      </c>
      <c r="G57" s="40">
        <v>654</v>
      </c>
      <c r="H57" s="41">
        <v>0</v>
      </c>
      <c r="I57" s="41">
        <f>ROUND(G57*H57,P4)</f>
        <v>0</v>
      </c>
      <c r="J57" s="36"/>
      <c r="O57" s="42">
        <f>I57*0.21</f>
        <v>0</v>
      </c>
      <c r="P57">
        <v>3</v>
      </c>
    </row>
    <row r="58" ht="75">
      <c r="A58" s="36" t="s">
        <v>47</v>
      </c>
      <c r="B58" s="43"/>
      <c r="C58" s="44"/>
      <c r="D58" s="44"/>
      <c r="E58" s="38" t="s">
        <v>151</v>
      </c>
      <c r="F58" s="44"/>
      <c r="G58" s="44"/>
      <c r="H58" s="44"/>
      <c r="I58" s="44"/>
      <c r="J58" s="46"/>
    </row>
    <row r="59" ht="105">
      <c r="A59" s="36" t="s">
        <v>82</v>
      </c>
      <c r="B59" s="43"/>
      <c r="C59" s="44"/>
      <c r="D59" s="44"/>
      <c r="E59" s="50" t="s">
        <v>152</v>
      </c>
      <c r="F59" s="44"/>
      <c r="G59" s="44"/>
      <c r="H59" s="44"/>
      <c r="I59" s="44"/>
      <c r="J59" s="46"/>
    </row>
    <row r="60" ht="105">
      <c r="A60" s="36" t="s">
        <v>48</v>
      </c>
      <c r="B60" s="43"/>
      <c r="C60" s="44"/>
      <c r="D60" s="44"/>
      <c r="E60" s="38" t="s">
        <v>134</v>
      </c>
      <c r="F60" s="44"/>
      <c r="G60" s="44"/>
      <c r="H60" s="44"/>
      <c r="I60" s="44"/>
      <c r="J60" s="46"/>
    </row>
    <row r="61">
      <c r="A61" s="36" t="s">
        <v>42</v>
      </c>
      <c r="B61" s="36">
        <v>13</v>
      </c>
      <c r="C61" s="37" t="s">
        <v>153</v>
      </c>
      <c r="D61" s="36" t="s">
        <v>44</v>
      </c>
      <c r="E61" s="38" t="s">
        <v>154</v>
      </c>
      <c r="F61" s="39" t="s">
        <v>114</v>
      </c>
      <c r="G61" s="40">
        <v>10</v>
      </c>
      <c r="H61" s="41">
        <v>0</v>
      </c>
      <c r="I61" s="41">
        <f>ROUND(G61*H61,P4)</f>
        <v>0</v>
      </c>
      <c r="J61" s="36"/>
      <c r="O61" s="42">
        <f>I61*0.21</f>
        <v>0</v>
      </c>
      <c r="P61">
        <v>3</v>
      </c>
    </row>
    <row r="62">
      <c r="A62" s="36" t="s">
        <v>47</v>
      </c>
      <c r="B62" s="43"/>
      <c r="C62" s="44"/>
      <c r="D62" s="44"/>
      <c r="E62" s="38" t="s">
        <v>155</v>
      </c>
      <c r="F62" s="44"/>
      <c r="G62" s="44"/>
      <c r="H62" s="44"/>
      <c r="I62" s="44"/>
      <c r="J62" s="46"/>
    </row>
    <row r="63" ht="75">
      <c r="A63" s="36" t="s">
        <v>48</v>
      </c>
      <c r="B63" s="43"/>
      <c r="C63" s="44"/>
      <c r="D63" s="44"/>
      <c r="E63" s="38" t="s">
        <v>156</v>
      </c>
      <c r="F63" s="44"/>
      <c r="G63" s="44"/>
      <c r="H63" s="44"/>
      <c r="I63" s="44"/>
      <c r="J63" s="46"/>
    </row>
    <row r="64">
      <c r="A64" s="36" t="s">
        <v>42</v>
      </c>
      <c r="B64" s="36">
        <v>5</v>
      </c>
      <c r="C64" s="37" t="s">
        <v>135</v>
      </c>
      <c r="D64" s="36" t="s">
        <v>44</v>
      </c>
      <c r="E64" s="38" t="s">
        <v>136</v>
      </c>
      <c r="F64" s="39" t="s">
        <v>107</v>
      </c>
      <c r="G64" s="40">
        <v>70</v>
      </c>
      <c r="H64" s="41">
        <v>0</v>
      </c>
      <c r="I64" s="41">
        <f>ROUND(G64*H64,P4)</f>
        <v>0</v>
      </c>
      <c r="J64" s="36"/>
      <c r="O64" s="42">
        <f>I64*0.21</f>
        <v>0</v>
      </c>
      <c r="P64">
        <v>3</v>
      </c>
    </row>
    <row r="65">
      <c r="A65" s="36" t="s">
        <v>47</v>
      </c>
      <c r="B65" s="43"/>
      <c r="C65" s="44"/>
      <c r="D65" s="44"/>
      <c r="E65" s="45" t="s">
        <v>44</v>
      </c>
      <c r="F65" s="44"/>
      <c r="G65" s="44"/>
      <c r="H65" s="44"/>
      <c r="I65" s="44"/>
      <c r="J65" s="46"/>
    </row>
    <row r="66">
      <c r="A66" s="36" t="s">
        <v>82</v>
      </c>
      <c r="B66" s="43"/>
      <c r="C66" s="44"/>
      <c r="D66" s="44"/>
      <c r="E66" s="50" t="s">
        <v>108</v>
      </c>
      <c r="F66" s="44"/>
      <c r="G66" s="44"/>
      <c r="H66" s="44"/>
      <c r="I66" s="44"/>
      <c r="J66" s="46"/>
    </row>
    <row r="67" ht="75">
      <c r="A67" s="36" t="s">
        <v>48</v>
      </c>
      <c r="B67" s="47"/>
      <c r="C67" s="48"/>
      <c r="D67" s="48"/>
      <c r="E67" s="38" t="s">
        <v>137</v>
      </c>
      <c r="F67" s="48"/>
      <c r="G67" s="48"/>
      <c r="H67" s="48"/>
      <c r="I67" s="48"/>
      <c r="J67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5</v>
      </c>
    </row>
    <row r="2" ht="20.25">
      <c r="A2" s="1"/>
      <c r="B2" s="15"/>
      <c r="C2" s="16"/>
      <c r="D2" s="16"/>
      <c r="E2" s="17" t="s">
        <v>21</v>
      </c>
      <c r="F2" s="16"/>
      <c r="G2" s="16"/>
      <c r="H2" s="16"/>
      <c r="I2" s="16"/>
      <c r="J2" s="18"/>
    </row>
    <row r="3">
      <c r="A3" s="3" t="s">
        <v>22</v>
      </c>
      <c r="B3" s="19" t="s">
        <v>23</v>
      </c>
      <c r="C3" s="20" t="s">
        <v>24</v>
      </c>
      <c r="D3" s="21"/>
      <c r="E3" s="22" t="s">
        <v>25</v>
      </c>
      <c r="F3" s="16"/>
      <c r="G3" s="16"/>
      <c r="H3" s="23" t="s">
        <v>17</v>
      </c>
      <c r="I3" s="24">
        <f>SUMIFS(I8:I66,A8:A66,"SD")</f>
        <v>0</v>
      </c>
      <c r="J3" s="18"/>
      <c r="O3">
        <v>0</v>
      </c>
      <c r="P3">
        <v>2</v>
      </c>
    </row>
    <row r="4">
      <c r="A4" s="3" t="s">
        <v>26</v>
      </c>
      <c r="B4" s="19" t="s">
        <v>27</v>
      </c>
      <c r="C4" s="20" t="s">
        <v>17</v>
      </c>
      <c r="D4" s="21"/>
      <c r="E4" s="22" t="s">
        <v>18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25" t="s">
        <v>28</v>
      </c>
      <c r="B5" s="26" t="s">
        <v>29</v>
      </c>
      <c r="C5" s="7" t="s">
        <v>30</v>
      </c>
      <c r="D5" s="7" t="s">
        <v>31</v>
      </c>
      <c r="E5" s="7" t="s">
        <v>32</v>
      </c>
      <c r="F5" s="7" t="s">
        <v>33</v>
      </c>
      <c r="G5" s="7" t="s">
        <v>34</v>
      </c>
      <c r="H5" s="7" t="s">
        <v>35</v>
      </c>
      <c r="I5" s="7"/>
      <c r="J5" s="27" t="s">
        <v>36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37</v>
      </c>
      <c r="I6" s="7" t="s">
        <v>38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39</v>
      </c>
      <c r="B8" s="31"/>
      <c r="C8" s="32" t="s">
        <v>76</v>
      </c>
      <c r="D8" s="33"/>
      <c r="E8" s="30" t="s">
        <v>77</v>
      </c>
      <c r="F8" s="33"/>
      <c r="G8" s="33"/>
      <c r="H8" s="33"/>
      <c r="I8" s="34">
        <f>SUMIFS(I9:I12,A9:A12,"P")</f>
        <v>0</v>
      </c>
      <c r="J8" s="35"/>
    </row>
    <row r="9">
      <c r="A9" s="36" t="s">
        <v>42</v>
      </c>
      <c r="B9" s="36">
        <v>1</v>
      </c>
      <c r="C9" s="37" t="s">
        <v>138</v>
      </c>
      <c r="D9" s="36" t="s">
        <v>44</v>
      </c>
      <c r="E9" s="38" t="s">
        <v>139</v>
      </c>
      <c r="F9" s="39" t="s">
        <v>80</v>
      </c>
      <c r="G9" s="40">
        <v>176.27500000000001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47</v>
      </c>
      <c r="B10" s="43"/>
      <c r="C10" s="44"/>
      <c r="D10" s="44"/>
      <c r="E10" s="38" t="s">
        <v>157</v>
      </c>
      <c r="F10" s="44"/>
      <c r="G10" s="44"/>
      <c r="H10" s="44"/>
      <c r="I10" s="44"/>
      <c r="J10" s="46"/>
    </row>
    <row r="11" ht="45">
      <c r="A11" s="36" t="s">
        <v>82</v>
      </c>
      <c r="B11" s="43"/>
      <c r="C11" s="44"/>
      <c r="D11" s="44"/>
      <c r="E11" s="50" t="s">
        <v>158</v>
      </c>
      <c r="F11" s="44"/>
      <c r="G11" s="44"/>
      <c r="H11" s="44"/>
      <c r="I11" s="44"/>
      <c r="J11" s="46"/>
    </row>
    <row r="12" ht="120">
      <c r="A12" s="36" t="s">
        <v>48</v>
      </c>
      <c r="B12" s="43"/>
      <c r="C12" s="44"/>
      <c r="D12" s="44"/>
      <c r="E12" s="38" t="s">
        <v>84</v>
      </c>
      <c r="F12" s="44"/>
      <c r="G12" s="44"/>
      <c r="H12" s="44"/>
      <c r="I12" s="44"/>
      <c r="J12" s="46"/>
    </row>
    <row r="13">
      <c r="A13" s="30" t="s">
        <v>39</v>
      </c>
      <c r="B13" s="31"/>
      <c r="C13" s="32" t="s">
        <v>85</v>
      </c>
      <c r="D13" s="33"/>
      <c r="E13" s="30" t="s">
        <v>86</v>
      </c>
      <c r="F13" s="33"/>
      <c r="G13" s="33"/>
      <c r="H13" s="33"/>
      <c r="I13" s="34">
        <f>SUMIFS(I14:I33,A14:A33,"P")</f>
        <v>0</v>
      </c>
      <c r="J13" s="35"/>
    </row>
    <row r="14">
      <c r="A14" s="36" t="s">
        <v>42</v>
      </c>
      <c r="B14" s="36">
        <v>2</v>
      </c>
      <c r="C14" s="37" t="s">
        <v>87</v>
      </c>
      <c r="D14" s="36" t="s">
        <v>44</v>
      </c>
      <c r="E14" s="38" t="s">
        <v>88</v>
      </c>
      <c r="F14" s="39" t="s">
        <v>89</v>
      </c>
      <c r="G14" s="40">
        <v>3525.5</v>
      </c>
      <c r="H14" s="41">
        <v>0</v>
      </c>
      <c r="I14" s="41">
        <f>ROUND(G14*H14,P4)</f>
        <v>0</v>
      </c>
      <c r="J14" s="36"/>
      <c r="O14" s="42">
        <f>I14*0.21</f>
        <v>0</v>
      </c>
      <c r="P14">
        <v>3</v>
      </c>
    </row>
    <row r="15">
      <c r="A15" s="36" t="s">
        <v>47</v>
      </c>
      <c r="B15" s="43"/>
      <c r="C15" s="44"/>
      <c r="D15" s="44"/>
      <c r="E15" s="38" t="s">
        <v>90</v>
      </c>
      <c r="F15" s="44"/>
      <c r="G15" s="44"/>
      <c r="H15" s="44"/>
      <c r="I15" s="44"/>
      <c r="J15" s="46"/>
    </row>
    <row r="16" ht="45">
      <c r="A16" s="36" t="s">
        <v>82</v>
      </c>
      <c r="B16" s="43"/>
      <c r="C16" s="44"/>
      <c r="D16" s="44"/>
      <c r="E16" s="50" t="s">
        <v>159</v>
      </c>
      <c r="F16" s="44"/>
      <c r="G16" s="44"/>
      <c r="H16" s="44"/>
      <c r="I16" s="44"/>
      <c r="J16" s="46"/>
    </row>
    <row r="17" ht="120">
      <c r="A17" s="36" t="s">
        <v>48</v>
      </c>
      <c r="B17" s="43"/>
      <c r="C17" s="44"/>
      <c r="D17" s="44"/>
      <c r="E17" s="38" t="s">
        <v>92</v>
      </c>
      <c r="F17" s="44"/>
      <c r="G17" s="44"/>
      <c r="H17" s="44"/>
      <c r="I17" s="44"/>
      <c r="J17" s="46"/>
    </row>
    <row r="18">
      <c r="A18" s="36" t="s">
        <v>42</v>
      </c>
      <c r="B18" s="36">
        <v>16</v>
      </c>
      <c r="C18" s="37" t="s">
        <v>93</v>
      </c>
      <c r="D18" s="36" t="s">
        <v>44</v>
      </c>
      <c r="E18" s="38" t="s">
        <v>94</v>
      </c>
      <c r="F18" s="39" t="s">
        <v>89</v>
      </c>
      <c r="G18" s="40">
        <v>320.5</v>
      </c>
      <c r="H18" s="41">
        <v>0</v>
      </c>
      <c r="I18" s="41">
        <f>ROUND(G18*H18,P4)</f>
        <v>0</v>
      </c>
      <c r="J18" s="36"/>
      <c r="O18" s="42">
        <f>I18*0.21</f>
        <v>0</v>
      </c>
      <c r="P18">
        <v>3</v>
      </c>
    </row>
    <row r="19">
      <c r="A19" s="36" t="s">
        <v>47</v>
      </c>
      <c r="B19" s="43"/>
      <c r="C19" s="44"/>
      <c r="D19" s="44"/>
      <c r="E19" s="38" t="s">
        <v>160</v>
      </c>
      <c r="F19" s="44"/>
      <c r="G19" s="44"/>
      <c r="H19" s="44"/>
      <c r="I19" s="44"/>
      <c r="J19" s="46"/>
    </row>
    <row r="20">
      <c r="A20" s="36" t="s">
        <v>82</v>
      </c>
      <c r="B20" s="43"/>
      <c r="C20" s="44"/>
      <c r="D20" s="44"/>
      <c r="E20" s="50" t="s">
        <v>161</v>
      </c>
      <c r="F20" s="44"/>
      <c r="G20" s="44"/>
      <c r="H20" s="44"/>
      <c r="I20" s="44"/>
      <c r="J20" s="46"/>
    </row>
    <row r="21" ht="105">
      <c r="A21" s="36" t="s">
        <v>48</v>
      </c>
      <c r="B21" s="43"/>
      <c r="C21" s="44"/>
      <c r="D21" s="44"/>
      <c r="E21" s="38" t="s">
        <v>97</v>
      </c>
      <c r="F21" s="44"/>
      <c r="G21" s="44"/>
      <c r="H21" s="44"/>
      <c r="I21" s="44"/>
      <c r="J21" s="46"/>
    </row>
    <row r="22">
      <c r="A22" s="36" t="s">
        <v>42</v>
      </c>
      <c r="B22" s="36">
        <v>3</v>
      </c>
      <c r="C22" s="37" t="s">
        <v>98</v>
      </c>
      <c r="D22" s="36" t="s">
        <v>44</v>
      </c>
      <c r="E22" s="38" t="s">
        <v>99</v>
      </c>
      <c r="F22" s="39" t="s">
        <v>89</v>
      </c>
      <c r="G22" s="40">
        <v>3205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>
      <c r="A23" s="36" t="s">
        <v>47</v>
      </c>
      <c r="B23" s="43"/>
      <c r="C23" s="44"/>
      <c r="D23" s="44"/>
      <c r="E23" s="45" t="s">
        <v>44</v>
      </c>
      <c r="F23" s="44"/>
      <c r="G23" s="44"/>
      <c r="H23" s="44"/>
      <c r="I23" s="44"/>
      <c r="J23" s="46"/>
    </row>
    <row r="24">
      <c r="A24" s="36" t="s">
        <v>82</v>
      </c>
      <c r="B24" s="43"/>
      <c r="C24" s="44"/>
      <c r="D24" s="44"/>
      <c r="E24" s="50" t="s">
        <v>162</v>
      </c>
      <c r="F24" s="44"/>
      <c r="G24" s="44"/>
      <c r="H24" s="44"/>
      <c r="I24" s="44"/>
      <c r="J24" s="46"/>
    </row>
    <row r="25" ht="195">
      <c r="A25" s="36" t="s">
        <v>48</v>
      </c>
      <c r="B25" s="43"/>
      <c r="C25" s="44"/>
      <c r="D25" s="44"/>
      <c r="E25" s="38" t="s">
        <v>101</v>
      </c>
      <c r="F25" s="44"/>
      <c r="G25" s="44"/>
      <c r="H25" s="44"/>
      <c r="I25" s="44"/>
      <c r="J25" s="46"/>
    </row>
    <row r="26">
      <c r="A26" s="36" t="s">
        <v>42</v>
      </c>
      <c r="B26" s="36">
        <v>15</v>
      </c>
      <c r="C26" s="37" t="s">
        <v>102</v>
      </c>
      <c r="D26" s="36" t="s">
        <v>44</v>
      </c>
      <c r="E26" s="38" t="s">
        <v>103</v>
      </c>
      <c r="F26" s="39" t="s">
        <v>89</v>
      </c>
      <c r="G26" s="40">
        <v>320.5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>
      <c r="A27" s="36" t="s">
        <v>47</v>
      </c>
      <c r="B27" s="43"/>
      <c r="C27" s="44"/>
      <c r="D27" s="44"/>
      <c r="E27" s="38" t="s">
        <v>160</v>
      </c>
      <c r="F27" s="44"/>
      <c r="G27" s="44"/>
      <c r="H27" s="44"/>
      <c r="I27" s="44"/>
      <c r="J27" s="46"/>
    </row>
    <row r="28">
      <c r="A28" s="36" t="s">
        <v>82</v>
      </c>
      <c r="B28" s="43"/>
      <c r="C28" s="44"/>
      <c r="D28" s="44"/>
      <c r="E28" s="50" t="s">
        <v>161</v>
      </c>
      <c r="F28" s="44"/>
      <c r="G28" s="44"/>
      <c r="H28" s="44"/>
      <c r="I28" s="44"/>
      <c r="J28" s="46"/>
    </row>
    <row r="29" ht="195">
      <c r="A29" s="36" t="s">
        <v>48</v>
      </c>
      <c r="B29" s="43"/>
      <c r="C29" s="44"/>
      <c r="D29" s="44"/>
      <c r="E29" s="38" t="s">
        <v>101</v>
      </c>
      <c r="F29" s="44"/>
      <c r="G29" s="44"/>
      <c r="H29" s="44"/>
      <c r="I29" s="44"/>
      <c r="J29" s="46"/>
    </row>
    <row r="30">
      <c r="A30" s="36" t="s">
        <v>42</v>
      </c>
      <c r="B30" s="36">
        <v>6</v>
      </c>
      <c r="C30" s="37" t="s">
        <v>105</v>
      </c>
      <c r="D30" s="36" t="s">
        <v>44</v>
      </c>
      <c r="E30" s="38" t="s">
        <v>106</v>
      </c>
      <c r="F30" s="39" t="s">
        <v>107</v>
      </c>
      <c r="G30" s="40">
        <v>70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>
      <c r="A31" s="36" t="s">
        <v>47</v>
      </c>
      <c r="B31" s="43"/>
      <c r="C31" s="44"/>
      <c r="D31" s="44"/>
      <c r="E31" s="45" t="s">
        <v>44</v>
      </c>
      <c r="F31" s="44"/>
      <c r="G31" s="44"/>
      <c r="H31" s="44"/>
      <c r="I31" s="44"/>
      <c r="J31" s="46"/>
    </row>
    <row r="32">
      <c r="A32" s="36" t="s">
        <v>82</v>
      </c>
      <c r="B32" s="43"/>
      <c r="C32" s="44"/>
      <c r="D32" s="44"/>
      <c r="E32" s="50" t="s">
        <v>108</v>
      </c>
      <c r="F32" s="44"/>
      <c r="G32" s="44"/>
      <c r="H32" s="44"/>
      <c r="I32" s="44"/>
      <c r="J32" s="46"/>
    </row>
    <row r="33" ht="75">
      <c r="A33" s="36" t="s">
        <v>48</v>
      </c>
      <c r="B33" s="43"/>
      <c r="C33" s="44"/>
      <c r="D33" s="44"/>
      <c r="E33" s="38" t="s">
        <v>109</v>
      </c>
      <c r="F33" s="44"/>
      <c r="G33" s="44"/>
      <c r="H33" s="44"/>
      <c r="I33" s="44"/>
      <c r="J33" s="46"/>
    </row>
    <row r="34">
      <c r="A34" s="30" t="s">
        <v>39</v>
      </c>
      <c r="B34" s="31"/>
      <c r="C34" s="32" t="s">
        <v>110</v>
      </c>
      <c r="D34" s="33"/>
      <c r="E34" s="30" t="s">
        <v>111</v>
      </c>
      <c r="F34" s="33"/>
      <c r="G34" s="33"/>
      <c r="H34" s="33"/>
      <c r="I34" s="34">
        <f>SUMIFS(I35:I46,A35:A46,"P")</f>
        <v>0</v>
      </c>
      <c r="J34" s="35"/>
    </row>
    <row r="35">
      <c r="A35" s="36" t="s">
        <v>42</v>
      </c>
      <c r="B35" s="36">
        <v>14</v>
      </c>
      <c r="C35" s="37" t="s">
        <v>112</v>
      </c>
      <c r="D35" s="36" t="s">
        <v>44</v>
      </c>
      <c r="E35" s="38" t="s">
        <v>113</v>
      </c>
      <c r="F35" s="39" t="s">
        <v>114</v>
      </c>
      <c r="G35" s="40">
        <v>3</v>
      </c>
      <c r="H35" s="41">
        <v>0</v>
      </c>
      <c r="I35" s="41">
        <f>ROUND(G35*H35,P4)</f>
        <v>0</v>
      </c>
      <c r="J35" s="36"/>
      <c r="O35" s="42">
        <f>I35*0.21</f>
        <v>0</v>
      </c>
      <c r="P35">
        <v>3</v>
      </c>
    </row>
    <row r="36">
      <c r="A36" s="36" t="s">
        <v>47</v>
      </c>
      <c r="B36" s="43"/>
      <c r="C36" s="44"/>
      <c r="D36" s="44"/>
      <c r="E36" s="38" t="s">
        <v>58</v>
      </c>
      <c r="F36" s="44"/>
      <c r="G36" s="44"/>
      <c r="H36" s="44"/>
      <c r="I36" s="44"/>
      <c r="J36" s="46"/>
    </row>
    <row r="37" ht="120">
      <c r="A37" s="36" t="s">
        <v>48</v>
      </c>
      <c r="B37" s="43"/>
      <c r="C37" s="44"/>
      <c r="D37" s="44"/>
      <c r="E37" s="38" t="s">
        <v>115</v>
      </c>
      <c r="F37" s="44"/>
      <c r="G37" s="44"/>
      <c r="H37" s="44"/>
      <c r="I37" s="44"/>
      <c r="J37" s="46"/>
    </row>
    <row r="38">
      <c r="A38" s="36" t="s">
        <v>42</v>
      </c>
      <c r="B38" s="36">
        <v>8</v>
      </c>
      <c r="C38" s="37" t="s">
        <v>116</v>
      </c>
      <c r="D38" s="36" t="s">
        <v>44</v>
      </c>
      <c r="E38" s="38" t="s">
        <v>117</v>
      </c>
      <c r="F38" s="39" t="s">
        <v>114</v>
      </c>
      <c r="G38" s="40">
        <v>1</v>
      </c>
      <c r="H38" s="41">
        <v>0</v>
      </c>
      <c r="I38" s="41">
        <f>ROUND(G38*H38,P4)</f>
        <v>0</v>
      </c>
      <c r="J38" s="36"/>
      <c r="O38" s="42">
        <f>I38*0.21</f>
        <v>0</v>
      </c>
      <c r="P38">
        <v>3</v>
      </c>
    </row>
    <row r="39">
      <c r="A39" s="36" t="s">
        <v>47</v>
      </c>
      <c r="B39" s="43"/>
      <c r="C39" s="44"/>
      <c r="D39" s="44"/>
      <c r="E39" s="45" t="s">
        <v>44</v>
      </c>
      <c r="F39" s="44"/>
      <c r="G39" s="44"/>
      <c r="H39" s="44"/>
      <c r="I39" s="44"/>
      <c r="J39" s="46"/>
    </row>
    <row r="40" ht="75">
      <c r="A40" s="36" t="s">
        <v>48</v>
      </c>
      <c r="B40" s="43"/>
      <c r="C40" s="44"/>
      <c r="D40" s="44"/>
      <c r="E40" s="38" t="s">
        <v>118</v>
      </c>
      <c r="F40" s="44"/>
      <c r="G40" s="44"/>
      <c r="H40" s="44"/>
      <c r="I40" s="44"/>
      <c r="J40" s="46"/>
    </row>
    <row r="41">
      <c r="A41" s="36" t="s">
        <v>42</v>
      </c>
      <c r="B41" s="36">
        <v>7</v>
      </c>
      <c r="C41" s="37" t="s">
        <v>119</v>
      </c>
      <c r="D41" s="36" t="s">
        <v>44</v>
      </c>
      <c r="E41" s="38" t="s">
        <v>120</v>
      </c>
      <c r="F41" s="39" t="s">
        <v>114</v>
      </c>
      <c r="G41" s="40">
        <v>10</v>
      </c>
      <c r="H41" s="41">
        <v>0</v>
      </c>
      <c r="I41" s="41">
        <f>ROUND(G41*H41,P4)</f>
        <v>0</v>
      </c>
      <c r="J41" s="36"/>
      <c r="O41" s="42">
        <f>I41*0.21</f>
        <v>0</v>
      </c>
      <c r="P41">
        <v>3</v>
      </c>
    </row>
    <row r="42">
      <c r="A42" s="36" t="s">
        <v>47</v>
      </c>
      <c r="B42" s="43"/>
      <c r="C42" s="44"/>
      <c r="D42" s="44"/>
      <c r="E42" s="45" t="s">
        <v>44</v>
      </c>
      <c r="F42" s="44"/>
      <c r="G42" s="44"/>
      <c r="H42" s="44"/>
      <c r="I42" s="44"/>
      <c r="J42" s="46"/>
    </row>
    <row r="43" ht="75">
      <c r="A43" s="36" t="s">
        <v>48</v>
      </c>
      <c r="B43" s="43"/>
      <c r="C43" s="44"/>
      <c r="D43" s="44"/>
      <c r="E43" s="38" t="s">
        <v>118</v>
      </c>
      <c r="F43" s="44"/>
      <c r="G43" s="44"/>
      <c r="H43" s="44"/>
      <c r="I43" s="44"/>
      <c r="J43" s="46"/>
    </row>
    <row r="44">
      <c r="A44" s="36" t="s">
        <v>42</v>
      </c>
      <c r="B44" s="36">
        <v>9</v>
      </c>
      <c r="C44" s="37" t="s">
        <v>121</v>
      </c>
      <c r="D44" s="36" t="s">
        <v>44</v>
      </c>
      <c r="E44" s="38" t="s">
        <v>122</v>
      </c>
      <c r="F44" s="39" t="s">
        <v>114</v>
      </c>
      <c r="G44" s="40">
        <v>3</v>
      </c>
      <c r="H44" s="41">
        <v>0</v>
      </c>
      <c r="I44" s="41">
        <f>ROUND(G44*H44,P4)</f>
        <v>0</v>
      </c>
      <c r="J44" s="36"/>
      <c r="O44" s="42">
        <f>I44*0.21</f>
        <v>0</v>
      </c>
      <c r="P44">
        <v>3</v>
      </c>
    </row>
    <row r="45">
      <c r="A45" s="36" t="s">
        <v>47</v>
      </c>
      <c r="B45" s="43"/>
      <c r="C45" s="44"/>
      <c r="D45" s="44"/>
      <c r="E45" s="45" t="s">
        <v>44</v>
      </c>
      <c r="F45" s="44"/>
      <c r="G45" s="44"/>
      <c r="H45" s="44"/>
      <c r="I45" s="44"/>
      <c r="J45" s="46"/>
    </row>
    <row r="46" ht="75">
      <c r="A46" s="36" t="s">
        <v>48</v>
      </c>
      <c r="B46" s="43"/>
      <c r="C46" s="44"/>
      <c r="D46" s="44"/>
      <c r="E46" s="38" t="s">
        <v>118</v>
      </c>
      <c r="F46" s="44"/>
      <c r="G46" s="44"/>
      <c r="H46" s="44"/>
      <c r="I46" s="44"/>
      <c r="J46" s="46"/>
    </row>
    <row r="47">
      <c r="A47" s="30" t="s">
        <v>39</v>
      </c>
      <c r="B47" s="31"/>
      <c r="C47" s="32" t="s">
        <v>123</v>
      </c>
      <c r="D47" s="33"/>
      <c r="E47" s="30" t="s">
        <v>124</v>
      </c>
      <c r="F47" s="33"/>
      <c r="G47" s="33"/>
      <c r="H47" s="33"/>
      <c r="I47" s="34">
        <f>SUMIFS(I48:I51,A48:A51,"P")</f>
        <v>0</v>
      </c>
      <c r="J47" s="35"/>
    </row>
    <row r="48">
      <c r="A48" s="36" t="s">
        <v>42</v>
      </c>
      <c r="B48" s="36">
        <v>10</v>
      </c>
      <c r="C48" s="37" t="s">
        <v>125</v>
      </c>
      <c r="D48" s="36" t="s">
        <v>44</v>
      </c>
      <c r="E48" s="38" t="s">
        <v>126</v>
      </c>
      <c r="F48" s="39" t="s">
        <v>89</v>
      </c>
      <c r="G48" s="40">
        <v>3525.5</v>
      </c>
      <c r="H48" s="41">
        <v>0</v>
      </c>
      <c r="I48" s="41">
        <f>ROUND(G48*H48,P4)</f>
        <v>0</v>
      </c>
      <c r="J48" s="36"/>
      <c r="O48" s="42">
        <f>I48*0.21</f>
        <v>0</v>
      </c>
      <c r="P48">
        <v>3</v>
      </c>
    </row>
    <row r="49">
      <c r="A49" s="36" t="s">
        <v>47</v>
      </c>
      <c r="B49" s="43"/>
      <c r="C49" s="44"/>
      <c r="D49" s="44"/>
      <c r="E49" s="38" t="s">
        <v>81</v>
      </c>
      <c r="F49" s="44"/>
      <c r="G49" s="44"/>
      <c r="H49" s="44"/>
      <c r="I49" s="44"/>
      <c r="J49" s="46"/>
    </row>
    <row r="50" ht="45">
      <c r="A50" s="36" t="s">
        <v>82</v>
      </c>
      <c r="B50" s="43"/>
      <c r="C50" s="44"/>
      <c r="D50" s="44"/>
      <c r="E50" s="50" t="s">
        <v>159</v>
      </c>
      <c r="F50" s="44"/>
      <c r="G50" s="44"/>
      <c r="H50" s="44"/>
      <c r="I50" s="44"/>
      <c r="J50" s="46"/>
    </row>
    <row r="51" ht="75">
      <c r="A51" s="36" t="s">
        <v>48</v>
      </c>
      <c r="B51" s="43"/>
      <c r="C51" s="44"/>
      <c r="D51" s="44"/>
      <c r="E51" s="38" t="s">
        <v>127</v>
      </c>
      <c r="F51" s="44"/>
      <c r="G51" s="44"/>
      <c r="H51" s="44"/>
      <c r="I51" s="44"/>
      <c r="J51" s="46"/>
    </row>
    <row r="52">
      <c r="A52" s="30" t="s">
        <v>39</v>
      </c>
      <c r="B52" s="31"/>
      <c r="C52" s="32" t="s">
        <v>128</v>
      </c>
      <c r="D52" s="33"/>
      <c r="E52" s="30" t="s">
        <v>129</v>
      </c>
      <c r="F52" s="33"/>
      <c r="G52" s="33"/>
      <c r="H52" s="33"/>
      <c r="I52" s="34">
        <f>SUMIFS(I53:I66,A53:A66,"P")</f>
        <v>0</v>
      </c>
      <c r="J52" s="35"/>
    </row>
    <row r="53" ht="30">
      <c r="A53" s="36" t="s">
        <v>42</v>
      </c>
      <c r="B53" s="36">
        <v>11</v>
      </c>
      <c r="C53" s="37" t="s">
        <v>130</v>
      </c>
      <c r="D53" s="36" t="s">
        <v>44</v>
      </c>
      <c r="E53" s="38" t="s">
        <v>131</v>
      </c>
      <c r="F53" s="39" t="s">
        <v>89</v>
      </c>
      <c r="G53" s="40">
        <v>173.8125</v>
      </c>
      <c r="H53" s="41">
        <v>0</v>
      </c>
      <c r="I53" s="41">
        <f>ROUND(G53*H53,P4)</f>
        <v>0</v>
      </c>
      <c r="J53" s="36"/>
      <c r="O53" s="42">
        <f>I53*0.21</f>
        <v>0</v>
      </c>
      <c r="P53">
        <v>3</v>
      </c>
    </row>
    <row r="54" ht="75">
      <c r="A54" s="36" t="s">
        <v>47</v>
      </c>
      <c r="B54" s="43"/>
      <c r="C54" s="44"/>
      <c r="D54" s="44"/>
      <c r="E54" s="38" t="s">
        <v>163</v>
      </c>
      <c r="F54" s="44"/>
      <c r="G54" s="44"/>
      <c r="H54" s="44"/>
      <c r="I54" s="44"/>
      <c r="J54" s="46"/>
    </row>
    <row r="55" ht="120">
      <c r="A55" s="36" t="s">
        <v>82</v>
      </c>
      <c r="B55" s="43"/>
      <c r="C55" s="44"/>
      <c r="D55" s="44"/>
      <c r="E55" s="50" t="s">
        <v>164</v>
      </c>
      <c r="F55" s="44"/>
      <c r="G55" s="44"/>
      <c r="H55" s="44"/>
      <c r="I55" s="44"/>
      <c r="J55" s="46"/>
    </row>
    <row r="56" ht="105">
      <c r="A56" s="36" t="s">
        <v>48</v>
      </c>
      <c r="B56" s="43"/>
      <c r="C56" s="44"/>
      <c r="D56" s="44"/>
      <c r="E56" s="38" t="s">
        <v>134</v>
      </c>
      <c r="F56" s="44"/>
      <c r="G56" s="44"/>
      <c r="H56" s="44"/>
      <c r="I56" s="44"/>
      <c r="J56" s="46"/>
    </row>
    <row r="57">
      <c r="A57" s="36" t="s">
        <v>42</v>
      </c>
      <c r="B57" s="36">
        <v>12</v>
      </c>
      <c r="C57" s="37" t="s">
        <v>153</v>
      </c>
      <c r="D57" s="36" t="s">
        <v>44</v>
      </c>
      <c r="E57" s="38" t="s">
        <v>154</v>
      </c>
      <c r="F57" s="39" t="s">
        <v>114</v>
      </c>
      <c r="G57" s="40">
        <v>5</v>
      </c>
      <c r="H57" s="41">
        <v>0</v>
      </c>
      <c r="I57" s="41">
        <f>ROUND(G57*H57,P4)</f>
        <v>0</v>
      </c>
      <c r="J57" s="36"/>
      <c r="O57" s="42">
        <f>I57*0.21</f>
        <v>0</v>
      </c>
      <c r="P57">
        <v>3</v>
      </c>
    </row>
    <row r="58">
      <c r="A58" s="36" t="s">
        <v>47</v>
      </c>
      <c r="B58" s="43"/>
      <c r="C58" s="44"/>
      <c r="D58" s="44"/>
      <c r="E58" s="38" t="s">
        <v>165</v>
      </c>
      <c r="F58" s="44"/>
      <c r="G58" s="44"/>
      <c r="H58" s="44"/>
      <c r="I58" s="44"/>
      <c r="J58" s="46"/>
    </row>
    <row r="59" ht="75">
      <c r="A59" s="36" t="s">
        <v>48</v>
      </c>
      <c r="B59" s="43"/>
      <c r="C59" s="44"/>
      <c r="D59" s="44"/>
      <c r="E59" s="38" t="s">
        <v>156</v>
      </c>
      <c r="F59" s="44"/>
      <c r="G59" s="44"/>
      <c r="H59" s="44"/>
      <c r="I59" s="44"/>
      <c r="J59" s="46"/>
    </row>
    <row r="60">
      <c r="A60" s="36" t="s">
        <v>42</v>
      </c>
      <c r="B60" s="36">
        <v>13</v>
      </c>
      <c r="C60" s="37" t="s">
        <v>166</v>
      </c>
      <c r="D60" s="36" t="s">
        <v>44</v>
      </c>
      <c r="E60" s="38" t="s">
        <v>167</v>
      </c>
      <c r="F60" s="39" t="s">
        <v>107</v>
      </c>
      <c r="G60" s="40">
        <v>132</v>
      </c>
      <c r="H60" s="41">
        <v>0</v>
      </c>
      <c r="I60" s="41">
        <f>ROUND(G60*H60,P4)</f>
        <v>0</v>
      </c>
      <c r="J60" s="36"/>
      <c r="O60" s="42">
        <f>I60*0.21</f>
        <v>0</v>
      </c>
      <c r="P60">
        <v>3</v>
      </c>
    </row>
    <row r="61">
      <c r="A61" s="36" t="s">
        <v>47</v>
      </c>
      <c r="B61" s="43"/>
      <c r="C61" s="44"/>
      <c r="D61" s="44"/>
      <c r="E61" s="38" t="s">
        <v>58</v>
      </c>
      <c r="F61" s="44"/>
      <c r="G61" s="44"/>
      <c r="H61" s="44"/>
      <c r="I61" s="44"/>
      <c r="J61" s="46"/>
    </row>
    <row r="62" ht="75">
      <c r="A62" s="36" t="s">
        <v>48</v>
      </c>
      <c r="B62" s="43"/>
      <c r="C62" s="44"/>
      <c r="D62" s="44"/>
      <c r="E62" s="38" t="s">
        <v>168</v>
      </c>
      <c r="F62" s="44"/>
      <c r="G62" s="44"/>
      <c r="H62" s="44"/>
      <c r="I62" s="44"/>
      <c r="J62" s="46"/>
    </row>
    <row r="63">
      <c r="A63" s="36" t="s">
        <v>42</v>
      </c>
      <c r="B63" s="36">
        <v>4</v>
      </c>
      <c r="C63" s="37" t="s">
        <v>135</v>
      </c>
      <c r="D63" s="36" t="s">
        <v>44</v>
      </c>
      <c r="E63" s="38" t="s">
        <v>136</v>
      </c>
      <c r="F63" s="39" t="s">
        <v>107</v>
      </c>
      <c r="G63" s="40">
        <v>70</v>
      </c>
      <c r="H63" s="41">
        <v>0</v>
      </c>
      <c r="I63" s="41">
        <f>ROUND(G63*H63,P4)</f>
        <v>0</v>
      </c>
      <c r="J63" s="36"/>
      <c r="O63" s="42">
        <f>I63*0.21</f>
        <v>0</v>
      </c>
      <c r="P63">
        <v>3</v>
      </c>
    </row>
    <row r="64">
      <c r="A64" s="36" t="s">
        <v>47</v>
      </c>
      <c r="B64" s="43"/>
      <c r="C64" s="44"/>
      <c r="D64" s="44"/>
      <c r="E64" s="45" t="s">
        <v>44</v>
      </c>
      <c r="F64" s="44"/>
      <c r="G64" s="44"/>
      <c r="H64" s="44"/>
      <c r="I64" s="44"/>
      <c r="J64" s="46"/>
    </row>
    <row r="65">
      <c r="A65" s="36" t="s">
        <v>82</v>
      </c>
      <c r="B65" s="43"/>
      <c r="C65" s="44"/>
      <c r="D65" s="44"/>
      <c r="E65" s="50" t="s">
        <v>108</v>
      </c>
      <c r="F65" s="44"/>
      <c r="G65" s="44"/>
      <c r="H65" s="44"/>
      <c r="I65" s="44"/>
      <c r="J65" s="46"/>
    </row>
    <row r="66" ht="75">
      <c r="A66" s="36" t="s">
        <v>48</v>
      </c>
      <c r="B66" s="47"/>
      <c r="C66" s="48"/>
      <c r="D66" s="48"/>
      <c r="E66" s="38" t="s">
        <v>137</v>
      </c>
      <c r="F66" s="48"/>
      <c r="G66" s="48"/>
      <c r="H66" s="48"/>
      <c r="I66" s="48"/>
      <c r="J66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5</v>
      </c>
    </row>
    <row r="2" ht="20.25">
      <c r="A2" s="1"/>
      <c r="B2" s="15"/>
      <c r="C2" s="16"/>
      <c r="D2" s="16"/>
      <c r="E2" s="17" t="s">
        <v>21</v>
      </c>
      <c r="F2" s="16"/>
      <c r="G2" s="16"/>
      <c r="H2" s="16"/>
      <c r="I2" s="16"/>
      <c r="J2" s="18"/>
    </row>
    <row r="3">
      <c r="A3" s="3" t="s">
        <v>22</v>
      </c>
      <c r="B3" s="19" t="s">
        <v>23</v>
      </c>
      <c r="C3" s="20" t="s">
        <v>24</v>
      </c>
      <c r="D3" s="21"/>
      <c r="E3" s="22" t="s">
        <v>25</v>
      </c>
      <c r="F3" s="16"/>
      <c r="G3" s="16"/>
      <c r="H3" s="23" t="s">
        <v>19</v>
      </c>
      <c r="I3" s="24">
        <f>SUMIFS(I8:I64,A8:A64,"SD")</f>
        <v>0</v>
      </c>
      <c r="J3" s="18"/>
      <c r="O3">
        <v>0</v>
      </c>
      <c r="P3">
        <v>2</v>
      </c>
    </row>
    <row r="4">
      <c r="A4" s="3" t="s">
        <v>26</v>
      </c>
      <c r="B4" s="19" t="s">
        <v>27</v>
      </c>
      <c r="C4" s="20" t="s">
        <v>19</v>
      </c>
      <c r="D4" s="21"/>
      <c r="E4" s="22" t="s">
        <v>20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25" t="s">
        <v>28</v>
      </c>
      <c r="B5" s="26" t="s">
        <v>29</v>
      </c>
      <c r="C5" s="7" t="s">
        <v>30</v>
      </c>
      <c r="D5" s="7" t="s">
        <v>31</v>
      </c>
      <c r="E5" s="7" t="s">
        <v>32</v>
      </c>
      <c r="F5" s="7" t="s">
        <v>33</v>
      </c>
      <c r="G5" s="7" t="s">
        <v>34</v>
      </c>
      <c r="H5" s="7" t="s">
        <v>35</v>
      </c>
      <c r="I5" s="7"/>
      <c r="J5" s="27" t="s">
        <v>36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37</v>
      </c>
      <c r="I6" s="7" t="s">
        <v>38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39</v>
      </c>
      <c r="B8" s="31"/>
      <c r="C8" s="32" t="s">
        <v>76</v>
      </c>
      <c r="D8" s="33"/>
      <c r="E8" s="30" t="s">
        <v>77</v>
      </c>
      <c r="F8" s="33"/>
      <c r="G8" s="33"/>
      <c r="H8" s="33"/>
      <c r="I8" s="34">
        <f>SUMIFS(I9:I12,A9:A12,"P")</f>
        <v>0</v>
      </c>
      <c r="J8" s="35"/>
    </row>
    <row r="9">
      <c r="A9" s="36" t="s">
        <v>42</v>
      </c>
      <c r="B9" s="36">
        <v>1</v>
      </c>
      <c r="C9" s="37" t="s">
        <v>138</v>
      </c>
      <c r="D9" s="36" t="s">
        <v>44</v>
      </c>
      <c r="E9" s="38" t="s">
        <v>139</v>
      </c>
      <c r="F9" s="39" t="s">
        <v>80</v>
      </c>
      <c r="G9" s="40">
        <v>115.5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47</v>
      </c>
      <c r="B10" s="43"/>
      <c r="C10" s="44"/>
      <c r="D10" s="44"/>
      <c r="E10" s="38" t="s">
        <v>169</v>
      </c>
      <c r="F10" s="44"/>
      <c r="G10" s="44"/>
      <c r="H10" s="44"/>
      <c r="I10" s="44"/>
      <c r="J10" s="46"/>
    </row>
    <row r="11" ht="45">
      <c r="A11" s="36" t="s">
        <v>82</v>
      </c>
      <c r="B11" s="43"/>
      <c r="C11" s="44"/>
      <c r="D11" s="44"/>
      <c r="E11" s="50" t="s">
        <v>170</v>
      </c>
      <c r="F11" s="44"/>
      <c r="G11" s="44"/>
      <c r="H11" s="44"/>
      <c r="I11" s="44"/>
      <c r="J11" s="46"/>
    </row>
    <row r="12" ht="120">
      <c r="A12" s="36" t="s">
        <v>48</v>
      </c>
      <c r="B12" s="43"/>
      <c r="C12" s="44"/>
      <c r="D12" s="44"/>
      <c r="E12" s="38" t="s">
        <v>84</v>
      </c>
      <c r="F12" s="44"/>
      <c r="G12" s="44"/>
      <c r="H12" s="44"/>
      <c r="I12" s="44"/>
      <c r="J12" s="46"/>
    </row>
    <row r="13">
      <c r="A13" s="30" t="s">
        <v>39</v>
      </c>
      <c r="B13" s="31"/>
      <c r="C13" s="32" t="s">
        <v>85</v>
      </c>
      <c r="D13" s="33"/>
      <c r="E13" s="30" t="s">
        <v>86</v>
      </c>
      <c r="F13" s="33"/>
      <c r="G13" s="33"/>
      <c r="H13" s="33"/>
      <c r="I13" s="34">
        <f>SUMIFS(I14:I37,A14:A37,"P")</f>
        <v>0</v>
      </c>
      <c r="J13" s="35"/>
    </row>
    <row r="14">
      <c r="A14" s="36" t="s">
        <v>42</v>
      </c>
      <c r="B14" s="36">
        <v>5</v>
      </c>
      <c r="C14" s="37" t="s">
        <v>87</v>
      </c>
      <c r="D14" s="36" t="s">
        <v>44</v>
      </c>
      <c r="E14" s="38" t="s">
        <v>88</v>
      </c>
      <c r="F14" s="39" t="s">
        <v>89</v>
      </c>
      <c r="G14" s="40">
        <v>1050</v>
      </c>
      <c r="H14" s="41">
        <v>0</v>
      </c>
      <c r="I14" s="41">
        <f>ROUND(G14*H14,P4)</f>
        <v>0</v>
      </c>
      <c r="J14" s="36"/>
      <c r="O14" s="42">
        <f>I14*0.21</f>
        <v>0</v>
      </c>
      <c r="P14">
        <v>3</v>
      </c>
    </row>
    <row r="15">
      <c r="A15" s="36" t="s">
        <v>47</v>
      </c>
      <c r="B15" s="43"/>
      <c r="C15" s="44"/>
      <c r="D15" s="44"/>
      <c r="E15" s="45" t="s">
        <v>44</v>
      </c>
      <c r="F15" s="44"/>
      <c r="G15" s="44"/>
      <c r="H15" s="44"/>
      <c r="I15" s="44"/>
      <c r="J15" s="46"/>
    </row>
    <row r="16">
      <c r="A16" s="36" t="s">
        <v>82</v>
      </c>
      <c r="B16" s="43"/>
      <c r="C16" s="44"/>
      <c r="D16" s="44"/>
      <c r="E16" s="50" t="s">
        <v>171</v>
      </c>
      <c r="F16" s="44"/>
      <c r="G16" s="44"/>
      <c r="H16" s="44"/>
      <c r="I16" s="44"/>
      <c r="J16" s="46"/>
    </row>
    <row r="17" ht="120">
      <c r="A17" s="36" t="s">
        <v>48</v>
      </c>
      <c r="B17" s="43"/>
      <c r="C17" s="44"/>
      <c r="D17" s="44"/>
      <c r="E17" s="38" t="s">
        <v>92</v>
      </c>
      <c r="F17" s="44"/>
      <c r="G17" s="44"/>
      <c r="H17" s="44"/>
      <c r="I17" s="44"/>
      <c r="J17" s="46"/>
    </row>
    <row r="18">
      <c r="A18" s="36" t="s">
        <v>42</v>
      </c>
      <c r="B18" s="36">
        <v>17</v>
      </c>
      <c r="C18" s="37" t="s">
        <v>143</v>
      </c>
      <c r="D18" s="36" t="s">
        <v>44</v>
      </c>
      <c r="E18" s="38" t="s">
        <v>144</v>
      </c>
      <c r="F18" s="39" t="s">
        <v>89</v>
      </c>
      <c r="G18" s="40">
        <v>1155</v>
      </c>
      <c r="H18" s="41">
        <v>0</v>
      </c>
      <c r="I18" s="41">
        <f>ROUND(G18*H18,P4)</f>
        <v>0</v>
      </c>
      <c r="J18" s="36"/>
      <c r="O18" s="42">
        <f>I18*0.21</f>
        <v>0</v>
      </c>
      <c r="P18">
        <v>3</v>
      </c>
    </row>
    <row r="19">
      <c r="A19" s="36" t="s">
        <v>47</v>
      </c>
      <c r="B19" s="43"/>
      <c r="C19" s="44"/>
      <c r="D19" s="44"/>
      <c r="E19" s="38" t="s">
        <v>95</v>
      </c>
      <c r="F19" s="44"/>
      <c r="G19" s="44"/>
      <c r="H19" s="44"/>
      <c r="I19" s="44"/>
      <c r="J19" s="46"/>
    </row>
    <row r="20" ht="45">
      <c r="A20" s="36" t="s">
        <v>82</v>
      </c>
      <c r="B20" s="43"/>
      <c r="C20" s="44"/>
      <c r="D20" s="44"/>
      <c r="E20" s="50" t="s">
        <v>172</v>
      </c>
      <c r="F20" s="44"/>
      <c r="G20" s="44"/>
      <c r="H20" s="44"/>
      <c r="I20" s="44"/>
      <c r="J20" s="46"/>
    </row>
    <row r="21" ht="120">
      <c r="A21" s="36" t="s">
        <v>48</v>
      </c>
      <c r="B21" s="43"/>
      <c r="C21" s="44"/>
      <c r="D21" s="44"/>
      <c r="E21" s="38" t="s">
        <v>92</v>
      </c>
      <c r="F21" s="44"/>
      <c r="G21" s="44"/>
      <c r="H21" s="44"/>
      <c r="I21" s="44"/>
      <c r="J21" s="46"/>
    </row>
    <row r="22">
      <c r="A22" s="36" t="s">
        <v>42</v>
      </c>
      <c r="B22" s="36">
        <v>15</v>
      </c>
      <c r="C22" s="37" t="s">
        <v>93</v>
      </c>
      <c r="D22" s="36" t="s">
        <v>44</v>
      </c>
      <c r="E22" s="38" t="s">
        <v>94</v>
      </c>
      <c r="F22" s="39" t="s">
        <v>89</v>
      </c>
      <c r="G22" s="40">
        <v>105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>
      <c r="A23" s="36" t="s">
        <v>47</v>
      </c>
      <c r="B23" s="43"/>
      <c r="C23" s="44"/>
      <c r="D23" s="44"/>
      <c r="E23" s="38" t="s">
        <v>173</v>
      </c>
      <c r="F23" s="44"/>
      <c r="G23" s="44"/>
      <c r="H23" s="44"/>
      <c r="I23" s="44"/>
      <c r="J23" s="46"/>
    </row>
    <row r="24">
      <c r="A24" s="36" t="s">
        <v>82</v>
      </c>
      <c r="B24" s="43"/>
      <c r="C24" s="44"/>
      <c r="D24" s="44"/>
      <c r="E24" s="50" t="s">
        <v>174</v>
      </c>
      <c r="F24" s="44"/>
      <c r="G24" s="44"/>
      <c r="H24" s="44"/>
      <c r="I24" s="44"/>
      <c r="J24" s="46"/>
    </row>
    <row r="25" ht="105">
      <c r="A25" s="36" t="s">
        <v>48</v>
      </c>
      <c r="B25" s="43"/>
      <c r="C25" s="44"/>
      <c r="D25" s="44"/>
      <c r="E25" s="38" t="s">
        <v>97</v>
      </c>
      <c r="F25" s="44"/>
      <c r="G25" s="44"/>
      <c r="H25" s="44"/>
      <c r="I25" s="44"/>
      <c r="J25" s="46"/>
    </row>
    <row r="26">
      <c r="A26" s="36" t="s">
        <v>42</v>
      </c>
      <c r="B26" s="36">
        <v>2</v>
      </c>
      <c r="C26" s="37" t="s">
        <v>98</v>
      </c>
      <c r="D26" s="36" t="s">
        <v>44</v>
      </c>
      <c r="E26" s="38" t="s">
        <v>99</v>
      </c>
      <c r="F26" s="39" t="s">
        <v>89</v>
      </c>
      <c r="G26" s="40">
        <v>1050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>
      <c r="A27" s="36" t="s">
        <v>47</v>
      </c>
      <c r="B27" s="43"/>
      <c r="C27" s="44"/>
      <c r="D27" s="44"/>
      <c r="E27" s="45" t="s">
        <v>44</v>
      </c>
      <c r="F27" s="44"/>
      <c r="G27" s="44"/>
      <c r="H27" s="44"/>
      <c r="I27" s="44"/>
      <c r="J27" s="46"/>
    </row>
    <row r="28">
      <c r="A28" s="36" t="s">
        <v>82</v>
      </c>
      <c r="B28" s="43"/>
      <c r="C28" s="44"/>
      <c r="D28" s="44"/>
      <c r="E28" s="50" t="s">
        <v>171</v>
      </c>
      <c r="F28" s="44"/>
      <c r="G28" s="44"/>
      <c r="H28" s="44"/>
      <c r="I28" s="44"/>
      <c r="J28" s="46"/>
    </row>
    <row r="29" ht="195">
      <c r="A29" s="36" t="s">
        <v>48</v>
      </c>
      <c r="B29" s="43"/>
      <c r="C29" s="44"/>
      <c r="D29" s="44"/>
      <c r="E29" s="38" t="s">
        <v>101</v>
      </c>
      <c r="F29" s="44"/>
      <c r="G29" s="44"/>
      <c r="H29" s="44"/>
      <c r="I29" s="44"/>
      <c r="J29" s="46"/>
    </row>
    <row r="30">
      <c r="A30" s="36" t="s">
        <v>42</v>
      </c>
      <c r="B30" s="36">
        <v>3</v>
      </c>
      <c r="C30" s="37" t="s">
        <v>102</v>
      </c>
      <c r="D30" s="36" t="s">
        <v>44</v>
      </c>
      <c r="E30" s="38" t="s">
        <v>103</v>
      </c>
      <c r="F30" s="39" t="s">
        <v>89</v>
      </c>
      <c r="G30" s="40">
        <v>1155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>
      <c r="A31" s="36" t="s">
        <v>47</v>
      </c>
      <c r="B31" s="43"/>
      <c r="C31" s="44"/>
      <c r="D31" s="44"/>
      <c r="E31" s="38" t="s">
        <v>90</v>
      </c>
      <c r="F31" s="44"/>
      <c r="G31" s="44"/>
      <c r="H31" s="44"/>
      <c r="I31" s="44"/>
      <c r="J31" s="46"/>
    </row>
    <row r="32" ht="45">
      <c r="A32" s="36" t="s">
        <v>82</v>
      </c>
      <c r="B32" s="43"/>
      <c r="C32" s="44"/>
      <c r="D32" s="44"/>
      <c r="E32" s="50" t="s">
        <v>175</v>
      </c>
      <c r="F32" s="44"/>
      <c r="G32" s="44"/>
      <c r="H32" s="44"/>
      <c r="I32" s="44"/>
      <c r="J32" s="46"/>
    </row>
    <row r="33" ht="195">
      <c r="A33" s="36" t="s">
        <v>48</v>
      </c>
      <c r="B33" s="43"/>
      <c r="C33" s="44"/>
      <c r="D33" s="44"/>
      <c r="E33" s="38" t="s">
        <v>101</v>
      </c>
      <c r="F33" s="44"/>
      <c r="G33" s="44"/>
      <c r="H33" s="44"/>
      <c r="I33" s="44"/>
      <c r="J33" s="46"/>
    </row>
    <row r="34">
      <c r="A34" s="36" t="s">
        <v>42</v>
      </c>
      <c r="B34" s="36">
        <v>11</v>
      </c>
      <c r="C34" s="37" t="s">
        <v>105</v>
      </c>
      <c r="D34" s="36" t="s">
        <v>44</v>
      </c>
      <c r="E34" s="38" t="s">
        <v>106</v>
      </c>
      <c r="F34" s="39" t="s">
        <v>107</v>
      </c>
      <c r="G34" s="40">
        <v>100</v>
      </c>
      <c r="H34" s="41">
        <v>0</v>
      </c>
      <c r="I34" s="41">
        <f>ROUND(G34*H34,P4)</f>
        <v>0</v>
      </c>
      <c r="J34" s="36"/>
      <c r="O34" s="42">
        <f>I34*0.21</f>
        <v>0</v>
      </c>
      <c r="P34">
        <v>3</v>
      </c>
    </row>
    <row r="35">
      <c r="A35" s="36" t="s">
        <v>47</v>
      </c>
      <c r="B35" s="43"/>
      <c r="C35" s="44"/>
      <c r="D35" s="44"/>
      <c r="E35" s="45" t="s">
        <v>44</v>
      </c>
      <c r="F35" s="44"/>
      <c r="G35" s="44"/>
      <c r="H35" s="44"/>
      <c r="I35" s="44"/>
      <c r="J35" s="46"/>
    </row>
    <row r="36">
      <c r="A36" s="36" t="s">
        <v>82</v>
      </c>
      <c r="B36" s="43"/>
      <c r="C36" s="44"/>
      <c r="D36" s="44"/>
      <c r="E36" s="50" t="s">
        <v>176</v>
      </c>
      <c r="F36" s="44"/>
      <c r="G36" s="44"/>
      <c r="H36" s="44"/>
      <c r="I36" s="44"/>
      <c r="J36" s="46"/>
    </row>
    <row r="37" ht="75">
      <c r="A37" s="36" t="s">
        <v>48</v>
      </c>
      <c r="B37" s="43"/>
      <c r="C37" s="44"/>
      <c r="D37" s="44"/>
      <c r="E37" s="38" t="s">
        <v>109</v>
      </c>
      <c r="F37" s="44"/>
      <c r="G37" s="44"/>
      <c r="H37" s="44"/>
      <c r="I37" s="44"/>
      <c r="J37" s="46"/>
    </row>
    <row r="38">
      <c r="A38" s="30" t="s">
        <v>39</v>
      </c>
      <c r="B38" s="31"/>
      <c r="C38" s="32" t="s">
        <v>110</v>
      </c>
      <c r="D38" s="33"/>
      <c r="E38" s="30" t="s">
        <v>111</v>
      </c>
      <c r="F38" s="33"/>
      <c r="G38" s="33"/>
      <c r="H38" s="33"/>
      <c r="I38" s="34">
        <f>SUMIFS(I39:I47,A39:A47,"P")</f>
        <v>0</v>
      </c>
      <c r="J38" s="35"/>
    </row>
    <row r="39">
      <c r="A39" s="36" t="s">
        <v>42</v>
      </c>
      <c r="B39" s="36">
        <v>16</v>
      </c>
      <c r="C39" s="37" t="s">
        <v>112</v>
      </c>
      <c r="D39" s="36" t="s">
        <v>44</v>
      </c>
      <c r="E39" s="38" t="s">
        <v>113</v>
      </c>
      <c r="F39" s="39" t="s">
        <v>114</v>
      </c>
      <c r="G39" s="40">
        <v>2</v>
      </c>
      <c r="H39" s="41">
        <v>0</v>
      </c>
      <c r="I39" s="41">
        <f>ROUND(G39*H39,P4)</f>
        <v>0</v>
      </c>
      <c r="J39" s="36"/>
      <c r="O39" s="42">
        <f>I39*0.21</f>
        <v>0</v>
      </c>
      <c r="P39">
        <v>3</v>
      </c>
    </row>
    <row r="40">
      <c r="A40" s="36" t="s">
        <v>47</v>
      </c>
      <c r="B40" s="43"/>
      <c r="C40" s="44"/>
      <c r="D40" s="44"/>
      <c r="E40" s="38" t="s">
        <v>58</v>
      </c>
      <c r="F40" s="44"/>
      <c r="G40" s="44"/>
      <c r="H40" s="44"/>
      <c r="I40" s="44"/>
      <c r="J40" s="46"/>
    </row>
    <row r="41" ht="120">
      <c r="A41" s="36" t="s">
        <v>48</v>
      </c>
      <c r="B41" s="43"/>
      <c r="C41" s="44"/>
      <c r="D41" s="44"/>
      <c r="E41" s="38" t="s">
        <v>115</v>
      </c>
      <c r="F41" s="44"/>
      <c r="G41" s="44"/>
      <c r="H41" s="44"/>
      <c r="I41" s="44"/>
      <c r="J41" s="46"/>
    </row>
    <row r="42">
      <c r="A42" s="36" t="s">
        <v>42</v>
      </c>
      <c r="B42" s="36">
        <v>8</v>
      </c>
      <c r="C42" s="37" t="s">
        <v>116</v>
      </c>
      <c r="D42" s="36" t="s">
        <v>44</v>
      </c>
      <c r="E42" s="38" t="s">
        <v>117</v>
      </c>
      <c r="F42" s="39" t="s">
        <v>114</v>
      </c>
      <c r="G42" s="40">
        <v>3</v>
      </c>
      <c r="H42" s="41">
        <v>0</v>
      </c>
      <c r="I42" s="41">
        <f>ROUND(G42*H42,P4)</f>
        <v>0</v>
      </c>
      <c r="J42" s="36"/>
      <c r="O42" s="42">
        <f>I42*0.21</f>
        <v>0</v>
      </c>
      <c r="P42">
        <v>3</v>
      </c>
    </row>
    <row r="43">
      <c r="A43" s="36" t="s">
        <v>47</v>
      </c>
      <c r="B43" s="43"/>
      <c r="C43" s="44"/>
      <c r="D43" s="44"/>
      <c r="E43" s="45" t="s">
        <v>44</v>
      </c>
      <c r="F43" s="44"/>
      <c r="G43" s="44"/>
      <c r="H43" s="44"/>
      <c r="I43" s="44"/>
      <c r="J43" s="46"/>
    </row>
    <row r="44" ht="75">
      <c r="A44" s="36" t="s">
        <v>48</v>
      </c>
      <c r="B44" s="43"/>
      <c r="C44" s="44"/>
      <c r="D44" s="44"/>
      <c r="E44" s="38" t="s">
        <v>118</v>
      </c>
      <c r="F44" s="44"/>
      <c r="G44" s="44"/>
      <c r="H44" s="44"/>
      <c r="I44" s="44"/>
      <c r="J44" s="46"/>
    </row>
    <row r="45">
      <c r="A45" s="36" t="s">
        <v>42</v>
      </c>
      <c r="B45" s="36">
        <v>9</v>
      </c>
      <c r="C45" s="37" t="s">
        <v>119</v>
      </c>
      <c r="D45" s="36" t="s">
        <v>44</v>
      </c>
      <c r="E45" s="38" t="s">
        <v>120</v>
      </c>
      <c r="F45" s="39" t="s">
        <v>114</v>
      </c>
      <c r="G45" s="40">
        <v>5</v>
      </c>
      <c r="H45" s="41">
        <v>0</v>
      </c>
      <c r="I45" s="41">
        <f>ROUND(G45*H45,P4)</f>
        <v>0</v>
      </c>
      <c r="J45" s="36"/>
      <c r="O45" s="42">
        <f>I45*0.21</f>
        <v>0</v>
      </c>
      <c r="P45">
        <v>3</v>
      </c>
    </row>
    <row r="46">
      <c r="A46" s="36" t="s">
        <v>47</v>
      </c>
      <c r="B46" s="43"/>
      <c r="C46" s="44"/>
      <c r="D46" s="44"/>
      <c r="E46" s="45" t="s">
        <v>44</v>
      </c>
      <c r="F46" s="44"/>
      <c r="G46" s="44"/>
      <c r="H46" s="44"/>
      <c r="I46" s="44"/>
      <c r="J46" s="46"/>
    </row>
    <row r="47" ht="75">
      <c r="A47" s="36" t="s">
        <v>48</v>
      </c>
      <c r="B47" s="43"/>
      <c r="C47" s="44"/>
      <c r="D47" s="44"/>
      <c r="E47" s="38" t="s">
        <v>118</v>
      </c>
      <c r="F47" s="44"/>
      <c r="G47" s="44"/>
      <c r="H47" s="44"/>
      <c r="I47" s="44"/>
      <c r="J47" s="46"/>
    </row>
    <row r="48">
      <c r="A48" s="30" t="s">
        <v>39</v>
      </c>
      <c r="B48" s="31"/>
      <c r="C48" s="32" t="s">
        <v>123</v>
      </c>
      <c r="D48" s="33"/>
      <c r="E48" s="30" t="s">
        <v>124</v>
      </c>
      <c r="F48" s="33"/>
      <c r="G48" s="33"/>
      <c r="H48" s="33"/>
      <c r="I48" s="34">
        <f>SUMIFS(I49:I52,A49:A52,"P")</f>
        <v>0</v>
      </c>
      <c r="J48" s="35"/>
    </row>
    <row r="49">
      <c r="A49" s="36" t="s">
        <v>42</v>
      </c>
      <c r="B49" s="36">
        <v>13</v>
      </c>
      <c r="C49" s="37" t="s">
        <v>125</v>
      </c>
      <c r="D49" s="36" t="s">
        <v>44</v>
      </c>
      <c r="E49" s="38" t="s">
        <v>126</v>
      </c>
      <c r="F49" s="39" t="s">
        <v>89</v>
      </c>
      <c r="G49" s="40">
        <v>1155</v>
      </c>
      <c r="H49" s="41">
        <v>0</v>
      </c>
      <c r="I49" s="41">
        <f>ROUND(G49*H49,P4)</f>
        <v>0</v>
      </c>
      <c r="J49" s="36"/>
      <c r="O49" s="42">
        <f>I49*0.21</f>
        <v>0</v>
      </c>
      <c r="P49">
        <v>3</v>
      </c>
    </row>
    <row r="50">
      <c r="A50" s="36" t="s">
        <v>47</v>
      </c>
      <c r="B50" s="43"/>
      <c r="C50" s="44"/>
      <c r="D50" s="44"/>
      <c r="E50" s="38" t="s">
        <v>177</v>
      </c>
      <c r="F50" s="44"/>
      <c r="G50" s="44"/>
      <c r="H50" s="44"/>
      <c r="I50" s="44"/>
      <c r="J50" s="46"/>
    </row>
    <row r="51" ht="45">
      <c r="A51" s="36" t="s">
        <v>82</v>
      </c>
      <c r="B51" s="43"/>
      <c r="C51" s="44"/>
      <c r="D51" s="44"/>
      <c r="E51" s="50" t="s">
        <v>178</v>
      </c>
      <c r="F51" s="44"/>
      <c r="G51" s="44"/>
      <c r="H51" s="44"/>
      <c r="I51" s="44"/>
      <c r="J51" s="46"/>
    </row>
    <row r="52" ht="75">
      <c r="A52" s="36" t="s">
        <v>48</v>
      </c>
      <c r="B52" s="43"/>
      <c r="C52" s="44"/>
      <c r="D52" s="44"/>
      <c r="E52" s="38" t="s">
        <v>127</v>
      </c>
      <c r="F52" s="44"/>
      <c r="G52" s="44"/>
      <c r="H52" s="44"/>
      <c r="I52" s="44"/>
      <c r="J52" s="46"/>
    </row>
    <row r="53">
      <c r="A53" s="30" t="s">
        <v>39</v>
      </c>
      <c r="B53" s="31"/>
      <c r="C53" s="32" t="s">
        <v>128</v>
      </c>
      <c r="D53" s="33"/>
      <c r="E53" s="30" t="s">
        <v>129</v>
      </c>
      <c r="F53" s="33"/>
      <c r="G53" s="33"/>
      <c r="H53" s="33"/>
      <c r="I53" s="34">
        <f>SUMIFS(I54:I64,A54:A64,"P")</f>
        <v>0</v>
      </c>
      <c r="J53" s="35"/>
    </row>
    <row r="54" ht="30">
      <c r="A54" s="36" t="s">
        <v>42</v>
      </c>
      <c r="B54" s="36">
        <v>7</v>
      </c>
      <c r="C54" s="37" t="s">
        <v>130</v>
      </c>
      <c r="D54" s="36" t="s">
        <v>44</v>
      </c>
      <c r="E54" s="38" t="s">
        <v>131</v>
      </c>
      <c r="F54" s="39" t="s">
        <v>89</v>
      </c>
      <c r="G54" s="40">
        <v>81</v>
      </c>
      <c r="H54" s="41">
        <v>0</v>
      </c>
      <c r="I54" s="41">
        <f>ROUND(G54*H54,P4)</f>
        <v>0</v>
      </c>
      <c r="J54" s="36"/>
      <c r="O54" s="42">
        <f>I54*0.21</f>
        <v>0</v>
      </c>
      <c r="P54">
        <v>3</v>
      </c>
    </row>
    <row r="55" ht="45">
      <c r="A55" s="36" t="s">
        <v>47</v>
      </c>
      <c r="B55" s="43"/>
      <c r="C55" s="44"/>
      <c r="D55" s="44"/>
      <c r="E55" s="38" t="s">
        <v>179</v>
      </c>
      <c r="F55" s="44"/>
      <c r="G55" s="44"/>
      <c r="H55" s="44"/>
      <c r="I55" s="44"/>
      <c r="J55" s="46"/>
    </row>
    <row r="56" ht="75">
      <c r="A56" s="36" t="s">
        <v>82</v>
      </c>
      <c r="B56" s="43"/>
      <c r="C56" s="44"/>
      <c r="D56" s="44"/>
      <c r="E56" s="50" t="s">
        <v>180</v>
      </c>
      <c r="F56" s="44"/>
      <c r="G56" s="44"/>
      <c r="H56" s="44"/>
      <c r="I56" s="44"/>
      <c r="J56" s="46"/>
    </row>
    <row r="57" ht="105">
      <c r="A57" s="36" t="s">
        <v>48</v>
      </c>
      <c r="B57" s="43"/>
      <c r="C57" s="44"/>
      <c r="D57" s="44"/>
      <c r="E57" s="38" t="s">
        <v>134</v>
      </c>
      <c r="F57" s="44"/>
      <c r="G57" s="44"/>
      <c r="H57" s="44"/>
      <c r="I57" s="44"/>
      <c r="J57" s="46"/>
    </row>
    <row r="58">
      <c r="A58" s="36" t="s">
        <v>42</v>
      </c>
      <c r="B58" s="36">
        <v>14</v>
      </c>
      <c r="C58" s="37" t="s">
        <v>153</v>
      </c>
      <c r="D58" s="36" t="s">
        <v>44</v>
      </c>
      <c r="E58" s="38" t="s">
        <v>154</v>
      </c>
      <c r="F58" s="39" t="s">
        <v>114</v>
      </c>
      <c r="G58" s="40">
        <v>4</v>
      </c>
      <c r="H58" s="41">
        <v>0</v>
      </c>
      <c r="I58" s="41">
        <f>ROUND(G58*H58,P4)</f>
        <v>0</v>
      </c>
      <c r="J58" s="36"/>
      <c r="O58" s="42">
        <f>I58*0.21</f>
        <v>0</v>
      </c>
      <c r="P58">
        <v>3</v>
      </c>
    </row>
    <row r="59">
      <c r="A59" s="36" t="s">
        <v>47</v>
      </c>
      <c r="B59" s="43"/>
      <c r="C59" s="44"/>
      <c r="D59" s="44"/>
      <c r="E59" s="38" t="s">
        <v>181</v>
      </c>
      <c r="F59" s="44"/>
      <c r="G59" s="44"/>
      <c r="H59" s="44"/>
      <c r="I59" s="44"/>
      <c r="J59" s="46"/>
    </row>
    <row r="60" ht="75">
      <c r="A60" s="36" t="s">
        <v>48</v>
      </c>
      <c r="B60" s="43"/>
      <c r="C60" s="44"/>
      <c r="D60" s="44"/>
      <c r="E60" s="38" t="s">
        <v>156</v>
      </c>
      <c r="F60" s="44"/>
      <c r="G60" s="44"/>
      <c r="H60" s="44"/>
      <c r="I60" s="44"/>
      <c r="J60" s="46"/>
    </row>
    <row r="61">
      <c r="A61" s="36" t="s">
        <v>42</v>
      </c>
      <c r="B61" s="36">
        <v>4</v>
      </c>
      <c r="C61" s="37" t="s">
        <v>135</v>
      </c>
      <c r="D61" s="36" t="s">
        <v>44</v>
      </c>
      <c r="E61" s="38" t="s">
        <v>136</v>
      </c>
      <c r="F61" s="39" t="s">
        <v>107</v>
      </c>
      <c r="G61" s="40">
        <v>100</v>
      </c>
      <c r="H61" s="41">
        <v>0</v>
      </c>
      <c r="I61" s="41">
        <f>ROUND(G61*H61,P4)</f>
        <v>0</v>
      </c>
      <c r="J61" s="36"/>
      <c r="O61" s="42">
        <f>I61*0.21</f>
        <v>0</v>
      </c>
      <c r="P61">
        <v>3</v>
      </c>
    </row>
    <row r="62">
      <c r="A62" s="36" t="s">
        <v>47</v>
      </c>
      <c r="B62" s="43"/>
      <c r="C62" s="44"/>
      <c r="D62" s="44"/>
      <c r="E62" s="45" t="s">
        <v>44</v>
      </c>
      <c r="F62" s="44"/>
      <c r="G62" s="44"/>
      <c r="H62" s="44"/>
      <c r="I62" s="44"/>
      <c r="J62" s="46"/>
    </row>
    <row r="63">
      <c r="A63" s="36" t="s">
        <v>82</v>
      </c>
      <c r="B63" s="43"/>
      <c r="C63" s="44"/>
      <c r="D63" s="44"/>
      <c r="E63" s="50" t="s">
        <v>176</v>
      </c>
      <c r="F63" s="44"/>
      <c r="G63" s="44"/>
      <c r="H63" s="44"/>
      <c r="I63" s="44"/>
      <c r="J63" s="46"/>
    </row>
    <row r="64" ht="75">
      <c r="A64" s="36" t="s">
        <v>48</v>
      </c>
      <c r="B64" s="47"/>
      <c r="C64" s="48"/>
      <c r="D64" s="48"/>
      <c r="E64" s="38" t="s">
        <v>137</v>
      </c>
      <c r="F64" s="48"/>
      <c r="G64" s="48"/>
      <c r="H64" s="48"/>
      <c r="I64" s="48"/>
      <c r="J64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Matějíčková Veronika</dc:creator>
  <cp:lastModifiedBy>Matějíčková Veronika</cp:lastModifiedBy>
  <dcterms:created xsi:type="dcterms:W3CDTF">2025-04-10T15:21:23Z</dcterms:created>
  <dcterms:modified xsi:type="dcterms:W3CDTF">2025-04-10T15:21:23Z</dcterms:modified>
</cp:coreProperties>
</file>